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7"/>
  <workbookPr showInkAnnotation="0" autoCompressPictures="0"/>
  <bookViews>
    <workbookView xWindow="0" yWindow="0" windowWidth="19320" windowHeight="11760" tabRatio="500"/>
  </bookViews>
  <sheets>
    <sheet name="Sheet1" sheetId="1" r:id="rId1"/>
  </sheets>
  <definedNames>
    <definedName name="_xlnm.Print_Area" localSheetId="0">Sheet1!$A$1:$J$975</definedName>
  </definedNames>
  <calcPr calcId="125725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C808" i="1"/>
  <c r="F416"/>
  <c r="F408"/>
  <c r="F396"/>
  <c r="H416" l="1"/>
  <c r="F415"/>
  <c r="H415" s="1"/>
  <c r="D417"/>
  <c r="H408"/>
  <c r="F407"/>
  <c r="H407" s="1"/>
  <c r="F406"/>
  <c r="H406" s="1"/>
  <c r="F405"/>
  <c r="H405" s="1"/>
  <c r="F404"/>
  <c r="H404" s="1"/>
  <c r="F403"/>
  <c r="H403" s="1"/>
  <c r="D409"/>
  <c r="H396"/>
  <c r="F395"/>
  <c r="H395" s="1"/>
  <c r="F394"/>
  <c r="H394" s="1"/>
  <c r="F393"/>
  <c r="H393" s="1"/>
  <c r="F392"/>
  <c r="H392" s="1"/>
  <c r="F391"/>
  <c r="H391" s="1"/>
  <c r="F390"/>
  <c r="H390" s="1"/>
  <c r="F389"/>
  <c r="H389" s="1"/>
  <c r="F388"/>
  <c r="H388" s="1"/>
  <c r="F387"/>
  <c r="H387" s="1"/>
  <c r="F386"/>
  <c r="H386" s="1"/>
  <c r="D397"/>
  <c r="C790" l="1"/>
  <c r="H418"/>
  <c r="H419" s="1"/>
  <c r="H410"/>
  <c r="H411" s="1"/>
  <c r="H398"/>
  <c r="H399" s="1"/>
  <c r="C21"/>
  <c r="E21" s="1"/>
  <c r="C851"/>
  <c r="G851" s="1"/>
  <c r="C850"/>
  <c r="E850" s="1"/>
  <c r="C849"/>
  <c r="E849" s="1"/>
  <c r="C848"/>
  <c r="E848" s="1"/>
  <c r="C847"/>
  <c r="I847" s="1"/>
  <c r="F443"/>
  <c r="H443" s="1"/>
  <c r="F442"/>
  <c r="H442" s="1"/>
  <c r="F441"/>
  <c r="H441" s="1"/>
  <c r="F440"/>
  <c r="H440" s="1"/>
  <c r="F439"/>
  <c r="H439" s="1"/>
  <c r="F438"/>
  <c r="H438" s="1"/>
  <c r="F437"/>
  <c r="H437" s="1"/>
  <c r="F436"/>
  <c r="H436" s="1"/>
  <c r="F435"/>
  <c r="H435" s="1"/>
  <c r="F428"/>
  <c r="H428" s="1"/>
  <c r="F427"/>
  <c r="H427" s="1"/>
  <c r="F426"/>
  <c r="H426" s="1"/>
  <c r="F425"/>
  <c r="H425" s="1"/>
  <c r="F424"/>
  <c r="H424" s="1"/>
  <c r="F423"/>
  <c r="H423" s="1"/>
  <c r="F378"/>
  <c r="H378" s="1"/>
  <c r="F377"/>
  <c r="H377" s="1"/>
  <c r="F376"/>
  <c r="H376" s="1"/>
  <c r="F375"/>
  <c r="F374"/>
  <c r="H374" s="1"/>
  <c r="F373"/>
  <c r="H373" s="1"/>
  <c r="F372"/>
  <c r="H372" s="1"/>
  <c r="F371"/>
  <c r="H371" s="1"/>
  <c r="F370"/>
  <c r="H370" s="1"/>
  <c r="F369"/>
  <c r="H369" s="1"/>
  <c r="F368"/>
  <c r="H368" s="1"/>
  <c r="F361"/>
  <c r="H361" s="1"/>
  <c r="F360"/>
  <c r="H360" s="1"/>
  <c r="F359"/>
  <c r="H359" s="1"/>
  <c r="F358"/>
  <c r="H358" s="1"/>
  <c r="F357"/>
  <c r="H357" s="1"/>
  <c r="F356"/>
  <c r="H356" s="1"/>
  <c r="F355"/>
  <c r="H355" s="1"/>
  <c r="F354"/>
  <c r="H354" s="1"/>
  <c r="F353"/>
  <c r="H353" s="1"/>
  <c r="F352"/>
  <c r="H352" s="1"/>
  <c r="F351"/>
  <c r="H351" s="1"/>
  <c r="F350"/>
  <c r="H350" s="1"/>
  <c r="F343"/>
  <c r="D661" s="1"/>
  <c r="F342"/>
  <c r="H342" s="1"/>
  <c r="F341"/>
  <c r="H341" s="1"/>
  <c r="F340"/>
  <c r="H340" s="1"/>
  <c r="F339"/>
  <c r="H339" s="1"/>
  <c r="F338"/>
  <c r="H338" s="1"/>
  <c r="F337"/>
  <c r="H337" s="1"/>
  <c r="F336"/>
  <c r="H336" s="1"/>
  <c r="F335"/>
  <c r="H335" s="1"/>
  <c r="F334"/>
  <c r="F333"/>
  <c r="H333" s="1"/>
  <c r="F332"/>
  <c r="H332" s="1"/>
  <c r="F331"/>
  <c r="H331" s="1"/>
  <c r="F324"/>
  <c r="H324" s="1"/>
  <c r="F323"/>
  <c r="H323" s="1"/>
  <c r="F322"/>
  <c r="H322" s="1"/>
  <c r="F321"/>
  <c r="H321" s="1"/>
  <c r="F320"/>
  <c r="H320" s="1"/>
  <c r="F319"/>
  <c r="H319" s="1"/>
  <c r="F318"/>
  <c r="H318" s="1"/>
  <c r="F317"/>
  <c r="H317" s="1"/>
  <c r="F316"/>
  <c r="H316" s="1"/>
  <c r="F315"/>
  <c r="H315" s="1"/>
  <c r="F314"/>
  <c r="H314" s="1"/>
  <c r="F313"/>
  <c r="D496" s="1"/>
  <c r="F312"/>
  <c r="H312" s="1"/>
  <c r="F305"/>
  <c r="H305" s="1"/>
  <c r="F304"/>
  <c r="H304" s="1"/>
  <c r="F303"/>
  <c r="H303" s="1"/>
  <c r="F302"/>
  <c r="H302" s="1"/>
  <c r="F301"/>
  <c r="H301" s="1"/>
  <c r="F300"/>
  <c r="D586" s="1"/>
  <c r="F299"/>
  <c r="D570" s="1"/>
  <c r="F298"/>
  <c r="H298" s="1"/>
  <c r="F297"/>
  <c r="D534" s="1"/>
  <c r="F296"/>
  <c r="H296" s="1"/>
  <c r="F295"/>
  <c r="H295" s="1"/>
  <c r="F294"/>
  <c r="D482" s="1"/>
  <c r="F293"/>
  <c r="H293" s="1"/>
  <c r="C164"/>
  <c r="G164" s="1"/>
  <c r="C163"/>
  <c r="E163" s="1"/>
  <c r="C162"/>
  <c r="G162" s="1"/>
  <c r="C161"/>
  <c r="I161" s="1"/>
  <c r="C160"/>
  <c r="G160" s="1"/>
  <c r="C159"/>
  <c r="E159" s="1"/>
  <c r="C25"/>
  <c r="G25" s="1"/>
  <c r="C24"/>
  <c r="D121" s="1"/>
  <c r="C23"/>
  <c r="E23" s="1"/>
  <c r="C22"/>
  <c r="C84" s="1"/>
  <c r="H334"/>
  <c r="D344"/>
  <c r="F379"/>
  <c r="H379" s="1"/>
  <c r="H375"/>
  <c r="D380"/>
  <c r="D955"/>
  <c r="D968"/>
  <c r="D445"/>
  <c r="D362"/>
  <c r="D429"/>
  <c r="D325"/>
  <c r="H852"/>
  <c r="F852"/>
  <c r="D852"/>
  <c r="H165"/>
  <c r="F165"/>
  <c r="D165"/>
  <c r="D306"/>
  <c r="H26"/>
  <c r="F26"/>
  <c r="D26"/>
  <c r="G849" l="1"/>
  <c r="D516"/>
  <c r="I23"/>
  <c r="G161"/>
  <c r="D642"/>
  <c r="E847"/>
  <c r="I163"/>
  <c r="I159"/>
  <c r="G22"/>
  <c r="H299"/>
  <c r="G847"/>
  <c r="I162"/>
  <c r="G850"/>
  <c r="H297"/>
  <c r="D875"/>
  <c r="I851"/>
  <c r="D701"/>
  <c r="H343"/>
  <c r="H345" s="1"/>
  <c r="H346" s="1"/>
  <c r="C276"/>
  <c r="C102"/>
  <c r="H313"/>
  <c r="H326" s="1"/>
  <c r="H327" s="1"/>
  <c r="C65"/>
  <c r="C141"/>
  <c r="D907"/>
  <c r="I849"/>
  <c r="D234"/>
  <c r="D620"/>
  <c r="D891"/>
  <c r="D922"/>
  <c r="C752"/>
  <c r="C198"/>
  <c r="D682"/>
  <c r="D736"/>
  <c r="I21"/>
  <c r="I164"/>
  <c r="I160"/>
  <c r="I850"/>
  <c r="G21"/>
  <c r="H300"/>
  <c r="H294"/>
  <c r="D937"/>
  <c r="C179"/>
  <c r="C215"/>
  <c r="D256"/>
  <c r="D552"/>
  <c r="I25"/>
  <c r="E161"/>
  <c r="G163"/>
  <c r="G159"/>
  <c r="E851"/>
  <c r="G848"/>
  <c r="E25"/>
  <c r="D478"/>
  <c r="D602"/>
  <c r="C772"/>
  <c r="D556"/>
  <c r="D539"/>
  <c r="D719"/>
  <c r="I24"/>
  <c r="I22"/>
  <c r="E164"/>
  <c r="E162"/>
  <c r="E160"/>
  <c r="I848"/>
  <c r="E24"/>
  <c r="E22"/>
  <c r="G24"/>
  <c r="G23"/>
  <c r="H430"/>
  <c r="H431" s="1"/>
  <c r="E854"/>
  <c r="H381"/>
  <c r="H382" s="1"/>
  <c r="H363"/>
  <c r="H364" s="1"/>
  <c r="H446"/>
  <c r="H447" s="1"/>
  <c r="I854" l="1"/>
  <c r="H307"/>
  <c r="H308" s="1"/>
  <c r="I167"/>
  <c r="G854"/>
  <c r="E28"/>
  <c r="I28"/>
  <c r="G28"/>
  <c r="G167"/>
  <c r="E167"/>
</calcChain>
</file>

<file path=xl/sharedStrings.xml><?xml version="1.0" encoding="utf-8"?>
<sst xmlns="http://schemas.openxmlformats.org/spreadsheetml/2006/main" count="535" uniqueCount="168">
  <si>
    <t>Фигуры</t>
  </si>
  <si>
    <t>skype: archorosho</t>
  </si>
  <si>
    <t>Дверь</t>
  </si>
  <si>
    <t>Окно</t>
  </si>
  <si>
    <t>Клин</t>
  </si>
  <si>
    <t>Низкая стена</t>
  </si>
  <si>
    <t>Высокая стена</t>
  </si>
  <si>
    <t>Итого</t>
  </si>
  <si>
    <t>рублей</t>
  </si>
  <si>
    <t>Спортивные фигуры</t>
  </si>
  <si>
    <t xml:space="preserve">Окно </t>
  </si>
  <si>
    <t>Поворот</t>
  </si>
  <si>
    <t>Большая стена</t>
  </si>
  <si>
    <t>Название фигуры</t>
  </si>
  <si>
    <t>ПОВОРОТ</t>
  </si>
  <si>
    <t>назад к расчету</t>
  </si>
  <si>
    <t xml:space="preserve">Клин  </t>
  </si>
  <si>
    <t xml:space="preserve">           Толщина фигуры  26 см</t>
  </si>
  <si>
    <t>Выберите категорию</t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</si>
  <si>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32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</si>
  <si>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64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</si>
  <si>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50</t>
    </r>
    <r>
      <rPr>
        <b/>
        <sz val="12"/>
        <color indexed="8"/>
        <rFont val="Calibri"/>
        <family val="2"/>
        <charset val="204"/>
      </rPr>
      <t xml:space="preserve"> фигур</t>
    </r>
  </si>
  <si>
    <t>Кол-во, шт.</t>
  </si>
  <si>
    <t>ВАРИАНТЫ РАСЦВЕТКИ ПВХ МАТЕРИАЛА</t>
  </si>
  <si>
    <t>БОЛЬШАЯ
 СТЕНА</t>
  </si>
  <si>
    <t>СТЕНА</t>
  </si>
  <si>
    <t>ОКНО</t>
  </si>
  <si>
    <t xml:space="preserve">               Толщина фигуры  26 см</t>
  </si>
  <si>
    <t>Размеры: 1,9 м х2,1 м</t>
  </si>
  <si>
    <t xml:space="preserve">  Размеры: 1,9 м х 2,1 м</t>
  </si>
  <si>
    <t xml:space="preserve">  Размеры: 1,2 м х 1,2 м</t>
  </si>
  <si>
    <t>Размеры: 1,2 м х 1,2 м х 1,2 м</t>
  </si>
  <si>
    <t xml:space="preserve">                            рублей</t>
  </si>
  <si>
    <t xml:space="preserve">Малая стена
</t>
  </si>
  <si>
    <t xml:space="preserve">  Размеры: 1,2 м х 1,9 м</t>
  </si>
  <si>
    <t>ЭЛЕМЕНТЫ КОНСТРУКЦИИ НАДУВНЫХ ФИГУР</t>
  </si>
  <si>
    <t>нескольких фигур</t>
  </si>
  <si>
    <t>наверх</t>
  </si>
  <si>
    <t xml:space="preserve">Ремень соединения 
</t>
  </si>
  <si>
    <t xml:space="preserve"> Cylinder</t>
  </si>
  <si>
    <t xml:space="preserve">  Tree</t>
  </si>
  <si>
    <t>большой конверт</t>
  </si>
  <si>
    <t>Размеры: 1,5 м х 1,5 м х 1,5 м</t>
  </si>
  <si>
    <t>маленький конверт</t>
  </si>
  <si>
    <t>бим/змея</t>
  </si>
  <si>
    <t>Размеры: 0,75 м х 0,75 м х 0,75 м</t>
  </si>
  <si>
    <t>Размеры: 2,5 м х 1,5 м х 1,5 м</t>
  </si>
  <si>
    <t xml:space="preserve">М </t>
  </si>
  <si>
    <t>(центральная фигура)</t>
  </si>
  <si>
    <t xml:space="preserve">  Cake</t>
  </si>
  <si>
    <t xml:space="preserve">  Elbow</t>
  </si>
  <si>
    <t xml:space="preserve">  Temple</t>
  </si>
  <si>
    <t xml:space="preserve">   Mini M</t>
  </si>
  <si>
    <t xml:space="preserve">   М</t>
  </si>
  <si>
    <t xml:space="preserve">  Tall Cake</t>
  </si>
  <si>
    <t xml:space="preserve">  Dorito Big</t>
  </si>
  <si>
    <t xml:space="preserve">  Dorito Small</t>
  </si>
  <si>
    <t xml:space="preserve">  Snack Beam</t>
  </si>
  <si>
    <t xml:space="preserve">  Temple Maya</t>
  </si>
  <si>
    <t>Дверной проем</t>
  </si>
  <si>
    <t>БОЛЬШАЯ</t>
  </si>
  <si>
    <t>Малая стена</t>
  </si>
  <si>
    <t xml:space="preserve">          Может устанавливаться как вертикально, 
так и горизонтально</t>
  </si>
  <si>
    <t xml:space="preserve">     Может устанавливаться как вертикально, 
так и горизонтально</t>
  </si>
  <si>
    <t xml:space="preserve">Низкая стена </t>
  </si>
  <si>
    <t>договор</t>
  </si>
  <si>
    <t>Нанесение логотипа -</t>
  </si>
  <si>
    <t>Размеры:  4 м х 2 м х 1,25 м</t>
  </si>
  <si>
    <t>Фигура</t>
  </si>
  <si>
    <t xml:space="preserve">  Размеры: 2,5 м х 1,9 м</t>
  </si>
  <si>
    <t>forpost2014@gmail.com</t>
  </si>
  <si>
    <t>*отличаются тем, что ПВХ экран наклеен с двух сторон + дополнительные ребра жесткости</t>
  </si>
  <si>
    <t xml:space="preserve">  Medusa</t>
  </si>
  <si>
    <t xml:space="preserve">  Giant medusa</t>
  </si>
  <si>
    <t xml:space="preserve">  Приставка к М </t>
  </si>
  <si>
    <r>
      <t xml:space="preserve">Snack Beam </t>
    </r>
    <r>
      <rPr>
        <sz val="14"/>
        <color theme="4"/>
        <rFont val="Arial Black"/>
        <family val="2"/>
        <charset val="204"/>
      </rPr>
      <t>/</t>
    </r>
  </si>
  <si>
    <r>
      <t xml:space="preserve">Cylinder </t>
    </r>
    <r>
      <rPr>
        <sz val="12"/>
        <color rgb="FF0070C0"/>
        <rFont val="Arial Black"/>
        <family val="2"/>
      </rPr>
      <t>/цилиндр</t>
    </r>
  </si>
  <si>
    <t>медуза большая</t>
  </si>
  <si>
    <r>
      <t xml:space="preserve">Giant medusa </t>
    </r>
    <r>
      <rPr>
        <sz val="12"/>
        <color rgb="FF0070C0"/>
        <rFont val="Arial Black"/>
        <family val="2"/>
        <charset val="204"/>
      </rPr>
      <t>/</t>
    </r>
    <r>
      <rPr>
        <sz val="24"/>
        <color rgb="FF0070C0"/>
        <rFont val="Arial Black"/>
        <family val="2"/>
      </rPr>
      <t xml:space="preserve"> </t>
    </r>
  </si>
  <si>
    <r>
      <t xml:space="preserve">Temple Maya </t>
    </r>
    <r>
      <rPr>
        <sz val="14"/>
        <color rgb="FF0070C0"/>
        <rFont val="Arial Black"/>
        <family val="2"/>
      </rPr>
      <t>/майя</t>
    </r>
  </si>
  <si>
    <r>
      <t xml:space="preserve">Temple </t>
    </r>
    <r>
      <rPr>
        <sz val="14"/>
        <color rgb="FF0070C0"/>
        <rFont val="Arial Black"/>
        <family val="2"/>
      </rPr>
      <t>/темпл</t>
    </r>
  </si>
  <si>
    <r>
      <t xml:space="preserve">Elbow </t>
    </r>
    <r>
      <rPr>
        <sz val="14"/>
        <color rgb="FF0070C0"/>
        <rFont val="Arial Black"/>
        <family val="2"/>
        <charset val="204"/>
      </rPr>
      <t>/поворот змеи</t>
    </r>
  </si>
  <si>
    <t>Размеры: 3 м x1,2 м</t>
  </si>
  <si>
    <r>
      <t xml:space="preserve">Medusa </t>
    </r>
    <r>
      <rPr>
        <sz val="12"/>
        <color rgb="FF0070C0"/>
        <rFont val="Arial Black"/>
        <family val="2"/>
      </rPr>
      <t>/медуза</t>
    </r>
  </si>
  <si>
    <t>Размеры: 2 м x1 м</t>
  </si>
  <si>
    <r>
      <rPr>
        <sz val="14"/>
        <color rgb="FF0070C0"/>
        <rFont val="Arial Black"/>
        <family val="2"/>
        <charset val="204"/>
      </rPr>
      <t>Приставка к</t>
    </r>
    <r>
      <rPr>
        <sz val="24"/>
        <color rgb="FF0070C0"/>
        <rFont val="Arial Black"/>
        <family val="2"/>
        <charset val="204"/>
      </rPr>
      <t xml:space="preserve"> М </t>
    </r>
  </si>
  <si>
    <r>
      <t xml:space="preserve">Mini M </t>
    </r>
    <r>
      <rPr>
        <sz val="14"/>
        <color rgb="FF0070C0"/>
        <rFont val="Arial Black"/>
        <family val="2"/>
      </rPr>
      <t>/мини М</t>
    </r>
  </si>
  <si>
    <r>
      <t xml:space="preserve">Cake </t>
    </r>
    <r>
      <rPr>
        <sz val="14"/>
        <color rgb="FF0070C0"/>
        <rFont val="Arial Black"/>
        <family val="2"/>
        <charset val="204"/>
      </rPr>
      <t>/кейк</t>
    </r>
  </si>
  <si>
    <r>
      <rPr>
        <sz val="22"/>
        <color rgb="FF0070C0"/>
        <rFont val="Arial Black"/>
        <family val="2"/>
        <charset val="204"/>
      </rPr>
      <t>Tall Cake</t>
    </r>
    <r>
      <rPr>
        <sz val="24"/>
        <color rgb="FF0070C0"/>
        <rFont val="Arial Black"/>
        <family val="2"/>
        <charset val="204"/>
      </rPr>
      <t xml:space="preserve"> </t>
    </r>
    <r>
      <rPr>
        <sz val="14"/>
        <color rgb="FF0070C0"/>
        <rFont val="Arial Black"/>
        <family val="2"/>
        <charset val="204"/>
      </rPr>
      <t>/высокий кейк</t>
    </r>
  </si>
  <si>
    <r>
      <t xml:space="preserve">Tree </t>
    </r>
    <r>
      <rPr>
        <sz val="14"/>
        <color rgb="FF0070C0"/>
        <rFont val="Arial Black"/>
        <family val="2"/>
      </rPr>
      <t>/дерево</t>
    </r>
  </si>
  <si>
    <r>
      <t xml:space="preserve">Dorito Big </t>
    </r>
    <r>
      <rPr>
        <sz val="14"/>
        <color rgb="FF0070C0"/>
        <rFont val="Arial Black"/>
        <family val="2"/>
      </rPr>
      <t>/</t>
    </r>
  </si>
  <si>
    <r>
      <t xml:space="preserve">Dorito Small </t>
    </r>
    <r>
      <rPr>
        <sz val="14"/>
        <color rgb="FF0070C0"/>
        <rFont val="Arial Black"/>
        <family val="2"/>
      </rPr>
      <t>/</t>
    </r>
  </si>
  <si>
    <t>Размеры:  6 м х 4 м х 1,25 м</t>
  </si>
  <si>
    <t>Размеры: 2 м х 1,25 м х 0,5 м</t>
  </si>
  <si>
    <t>Размеры: 2 м x1,2 м</t>
  </si>
  <si>
    <t>Размеры: 1,5 м x1 м</t>
  </si>
  <si>
    <t>Размеры: 1,5 м х 1 м х 1 м</t>
  </si>
  <si>
    <t>Размеры: 1 м х 1 м х 1 м</t>
  </si>
  <si>
    <t>Размеры: 1,7 м х 1,7 м х 1,7 м</t>
  </si>
  <si>
    <t>Размеры: 2,1 м х 2,1 м х 2,1 м</t>
  </si>
  <si>
    <t>Размеры: 0,75 м х 0,5 м х 3 м</t>
  </si>
  <si>
    <t>Размеры: 2,1 м х2,1 м</t>
  </si>
  <si>
    <t xml:space="preserve">  Размеры: 2,1 м х 2,1 м</t>
  </si>
  <si>
    <t xml:space="preserve">  Размеры: 1,2 м х 2,1 м</t>
  </si>
  <si>
    <t>Дополнительные аксессуары</t>
  </si>
  <si>
    <t>Сумка</t>
  </si>
  <si>
    <t>Предназначена для упаковки 
и транспортировки надувных фигур</t>
  </si>
  <si>
    <t>Груз</t>
  </si>
  <si>
    <t>Наполняется песком. 
Предназначен для крепления 
надувных фигур к горизональным поверхностям</t>
  </si>
  <si>
    <t xml:space="preserve"> lasertag.ru</t>
  </si>
  <si>
    <t xml:space="preserve"> PSP Race</t>
  </si>
  <si>
    <t xml:space="preserve">  Brick</t>
  </si>
  <si>
    <r>
      <t xml:space="preserve">Cone </t>
    </r>
    <r>
      <rPr>
        <sz val="14"/>
        <color rgb="FF0070C0"/>
        <rFont val="Arial Black"/>
        <family val="2"/>
      </rPr>
      <t>/конус</t>
    </r>
  </si>
  <si>
    <t xml:space="preserve">Размеры: 2,25 м х 1,25 м </t>
  </si>
  <si>
    <r>
      <t xml:space="preserve">Brick </t>
    </r>
    <r>
      <rPr>
        <sz val="14"/>
        <color rgb="FF0070C0"/>
        <rFont val="Arial Black"/>
        <family val="2"/>
      </rPr>
      <t>/кирпич</t>
    </r>
  </si>
  <si>
    <t xml:space="preserve">PSP Race </t>
  </si>
  <si>
    <t xml:space="preserve">Размеры: 2,30 м х 4,8 м х 1 м </t>
  </si>
  <si>
    <t>Размеры: 1,25 м х 1,5 м х 0,75 м</t>
  </si>
  <si>
    <t xml:space="preserve">Mini Race </t>
  </si>
  <si>
    <t xml:space="preserve">Размеры: 1,30 м х 1,5 м х 0,5 м </t>
  </si>
  <si>
    <t xml:space="preserve">  Cone</t>
  </si>
  <si>
    <r>
      <t>Wing</t>
    </r>
    <r>
      <rPr>
        <sz val="14"/>
        <color rgb="FF0070C0"/>
        <rFont val="Arial Black"/>
        <family val="2"/>
        <charset val="204"/>
      </rPr>
      <t xml:space="preserve"> /крыло</t>
    </r>
  </si>
  <si>
    <t xml:space="preserve">Размеры: 1,95 м х 1,5 м х 0,5 м </t>
  </si>
  <si>
    <t xml:space="preserve"> Mini Race</t>
  </si>
  <si>
    <t>info@airbunker.ru</t>
  </si>
  <si>
    <t>Цена, руб.</t>
  </si>
  <si>
    <t>Сумма, руб.</t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</si>
  <si>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16</t>
    </r>
    <r>
      <rPr>
        <b/>
        <sz val="12"/>
        <color indexed="8"/>
        <rFont val="Calibri"/>
        <family val="2"/>
        <charset val="204"/>
      </rPr>
      <t xml:space="preserve"> фигур</t>
    </r>
  </si>
  <si>
    <t>Телефон: +7 (499) 703-33-49</t>
  </si>
  <si>
    <t>Телефон:  +7 (499) 703-33-49</t>
  </si>
  <si>
    <t>Доставка по всей России</t>
  </si>
  <si>
    <t>1 у.е. =</t>
  </si>
  <si>
    <t>руб</t>
  </si>
  <si>
    <t xml:space="preserve">   *Цены на фигуры могут меняться при колебаниях курса доллара
</t>
  </si>
  <si>
    <r>
      <t xml:space="preserve">Расчет стоимости </t>
    </r>
    <r>
      <rPr>
        <b/>
        <sz val="16"/>
        <color indexed="10"/>
        <rFont val="Calibri"/>
        <family val="2"/>
      </rPr>
      <t>комплектов</t>
    </r>
    <r>
      <rPr>
        <b/>
        <sz val="16"/>
        <color indexed="8"/>
        <rFont val="Calibri"/>
        <family val="2"/>
      </rPr>
      <t xml:space="preserve"> с доставкой до Москвы*</t>
    </r>
  </si>
  <si>
    <t>Всего фигур</t>
  </si>
  <si>
    <t xml:space="preserve">   *Цены на фигуры могут меняться при колебаниях курса доллара</t>
  </si>
  <si>
    <t xml:space="preserve"> Комплект поля "Millennium 2013"*</t>
  </si>
  <si>
    <t xml:space="preserve"> Комплект поля "Millennium 2014"*</t>
  </si>
  <si>
    <t xml:space="preserve"> Комплект поля "PSP 2014"*</t>
  </si>
  <si>
    <t xml:space="preserve"> Комплект поля "Millennium 2015"*</t>
  </si>
  <si>
    <t xml:space="preserve"> Комплект поля для выездных игр*</t>
  </si>
  <si>
    <t xml:space="preserve"> Комплект поля для для тренировок*</t>
  </si>
  <si>
    <t xml:space="preserve">  *Цены на фигуры могут меняться при колебаниях курса доллара</t>
  </si>
  <si>
    <t xml:space="preserve"> Комплект поля "PSP 2015"*</t>
  </si>
  <si>
    <t>цена за одну фигуру</t>
  </si>
  <si>
    <t xml:space="preserve">  Wing</t>
  </si>
  <si>
    <t xml:space="preserve">  NEW!!! Cone</t>
  </si>
  <si>
    <r>
      <rPr>
        <sz val="12"/>
        <color theme="10"/>
        <rFont val="Calibri"/>
        <family val="2"/>
        <scheme val="minor"/>
      </rPr>
      <t xml:space="preserve">                                </t>
    </r>
    <r>
      <rPr>
        <u/>
        <sz val="12"/>
        <color theme="10"/>
        <rFont val="Calibri"/>
        <family val="2"/>
        <scheme val="minor"/>
      </rPr>
      <t xml:space="preserve"> http://airbunker.ru/</t>
    </r>
  </si>
  <si>
    <t>Надувные фигуры "Forpost Tactical W" *</t>
  </si>
  <si>
    <r>
      <t xml:space="preserve">Тактические фигуры "Forpost Tactical"
</t>
    </r>
    <r>
      <rPr>
        <b/>
        <sz val="14"/>
        <color indexed="8"/>
        <rFont val="Calibri"/>
        <family val="2"/>
      </rPr>
      <t>(тактические фигуры "Forpost Tactical W" смотри              )</t>
    </r>
  </si>
  <si>
    <t>Тактические фигуры "Millennium Classic"</t>
  </si>
  <si>
    <t>lasertag.ru</t>
  </si>
  <si>
    <t>skype:   archorosho</t>
  </si>
  <si>
    <t>Каталог 
надувных конструкций "Форпост"
 для пейнтбола и лазертага 2016</t>
  </si>
  <si>
    <t>Комплект поля "WPBO 2016"</t>
  </si>
  <si>
    <r>
      <t xml:space="preserve">Upgrade-комплект расширенный </t>
    </r>
    <r>
      <rPr>
        <b/>
        <sz val="10"/>
        <color theme="1"/>
        <rFont val="Calibri"/>
        <family val="2"/>
        <charset val="204"/>
        <scheme val="minor"/>
      </rPr>
      <t>*  (переход с "Millennium 2015" на "WPBO 2016")</t>
    </r>
  </si>
  <si>
    <t>Upgrade-комплект "Win"</t>
  </si>
  <si>
    <t>Водоналивное поле +12%</t>
  </si>
  <si>
    <t>WIN</t>
  </si>
  <si>
    <r>
      <rPr>
        <sz val="18"/>
        <color rgb="FF0070C0"/>
        <rFont val="Arial Black"/>
        <family val="2"/>
        <charset val="204"/>
      </rPr>
      <t>mini</t>
    </r>
    <r>
      <rPr>
        <sz val="24"/>
        <color rgb="FF0070C0"/>
        <rFont val="Arial Black"/>
        <family val="2"/>
        <charset val="204"/>
      </rPr>
      <t xml:space="preserve"> WIN</t>
    </r>
  </si>
  <si>
    <t xml:space="preserve"> NEW! Mini Win</t>
  </si>
  <si>
    <t xml:space="preserve"> NEW! Win</t>
  </si>
  <si>
    <r>
      <t xml:space="preserve">Расчет стоимости </t>
    </r>
    <r>
      <rPr>
        <b/>
        <sz val="16"/>
        <color indexed="10"/>
        <rFont val="Calibri"/>
        <family val="2"/>
      </rPr>
      <t>комплектов</t>
    </r>
    <r>
      <rPr>
        <b/>
        <sz val="16"/>
        <color indexed="8"/>
        <rFont val="Calibri"/>
        <family val="2"/>
      </rPr>
      <t xml:space="preserve"> </t>
    </r>
  </si>
  <si>
    <r>
      <rPr>
        <b/>
        <sz val="12"/>
        <color rgb="FFFF0000"/>
        <rFont val="Calibri"/>
        <family val="2"/>
        <charset val="204"/>
        <scheme val="minor"/>
      </rPr>
      <t>Для расчета введите сегодняшний курс</t>
    </r>
    <r>
      <rPr>
        <sz val="12"/>
        <color theme="1"/>
        <rFont val="Calibri"/>
        <family val="2"/>
        <charset val="204"/>
        <scheme val="minor"/>
      </rPr>
      <t xml:space="preserve">
</t>
    </r>
  </si>
  <si>
    <t xml:space="preserve">                     Последнее обновление 03.03.2016 г. </t>
  </si>
  <si>
    <t>Размеры:  6 м х 3 м x 0,75 м</t>
  </si>
  <si>
    <t>Размеры:  2,5 м х 1,4 м x 0,5 м</t>
  </si>
</sst>
</file>

<file path=xl/styles.xml><?xml version="1.0" encoding="utf-8"?>
<styleSheet xmlns="http://schemas.openxmlformats.org/spreadsheetml/2006/main">
  <numFmts count="1">
    <numFmt numFmtId="164" formatCode="#,##0_р_."/>
  </numFmts>
  <fonts count="37">
    <font>
      <sz val="12"/>
      <color theme="1"/>
      <name val="Calibri"/>
      <family val="2"/>
      <charset val="204"/>
      <scheme val="minor"/>
    </font>
    <font>
      <sz val="14"/>
      <color indexed="8"/>
      <name val="Calibri"/>
      <family val="2"/>
    </font>
    <font>
      <b/>
      <sz val="16"/>
      <color indexed="8"/>
      <name val="Calibri"/>
      <family val="2"/>
    </font>
    <font>
      <b/>
      <sz val="16"/>
      <color indexed="10"/>
      <name val="Calibri"/>
      <family val="2"/>
    </font>
    <font>
      <b/>
      <sz val="12"/>
      <color indexed="8"/>
      <name val="Calibri"/>
      <family val="2"/>
      <charset val="204"/>
    </font>
    <font>
      <b/>
      <sz val="12"/>
      <color indexed="10"/>
      <name val="Calibri"/>
      <family val="2"/>
      <charset val="204"/>
    </font>
    <font>
      <b/>
      <sz val="14"/>
      <color indexed="8"/>
      <name val="Calibri"/>
      <family val="2"/>
    </font>
    <font>
      <u/>
      <sz val="12"/>
      <color theme="10"/>
      <name val="Calibri"/>
      <family val="2"/>
      <scheme val="minor"/>
    </font>
    <font>
      <sz val="24"/>
      <color rgb="FF0070C0"/>
      <name val="Arial Black"/>
      <family val="2"/>
    </font>
    <font>
      <b/>
      <sz val="12"/>
      <color theme="1"/>
      <name val="Calibri"/>
      <family val="2"/>
      <charset val="204"/>
      <scheme val="minor"/>
    </font>
    <font>
      <sz val="12"/>
      <color theme="0" tint="-0.249977111117893"/>
      <name val="Calibri"/>
      <family val="2"/>
      <scheme val="minor"/>
    </font>
    <font>
      <sz val="14"/>
      <color rgb="FF0070C0"/>
      <name val="Arial Black"/>
      <family val="2"/>
    </font>
    <font>
      <b/>
      <sz val="16"/>
      <color theme="1"/>
      <name val="Calibri"/>
      <family val="2"/>
      <charset val="204"/>
      <scheme val="minor"/>
    </font>
    <font>
      <b/>
      <sz val="2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color rgb="FF0070C0"/>
      <name val="Calibri"/>
      <family val="2"/>
      <scheme val="minor"/>
    </font>
    <font>
      <b/>
      <sz val="18"/>
      <color rgb="FF0070C0"/>
      <name val="Calibri"/>
      <family val="2"/>
      <scheme val="minor"/>
    </font>
    <font>
      <b/>
      <sz val="12"/>
      <name val="Calibri"/>
      <family val="2"/>
      <charset val="204"/>
      <scheme val="minor"/>
    </font>
    <font>
      <b/>
      <sz val="24"/>
      <color theme="1"/>
      <name val="Calibri"/>
      <family val="2"/>
      <scheme val="minor"/>
    </font>
    <font>
      <b/>
      <sz val="12"/>
      <color rgb="FFFF0000"/>
      <name val="Calibri"/>
      <family val="2"/>
      <charset val="204"/>
      <scheme val="minor"/>
    </font>
    <font>
      <u/>
      <sz val="12"/>
      <color theme="11"/>
      <name val="Calibri"/>
      <family val="2"/>
      <scheme val="minor"/>
    </font>
    <font>
      <sz val="24"/>
      <color rgb="FF0070C0"/>
      <name val="Arial Black"/>
      <family val="2"/>
      <charset val="204"/>
    </font>
    <font>
      <sz val="14"/>
      <color theme="4"/>
      <name val="Arial Black"/>
      <family val="2"/>
      <charset val="204"/>
    </font>
    <font>
      <sz val="12"/>
      <color rgb="FF0070C0"/>
      <name val="Arial Black"/>
      <family val="2"/>
    </font>
    <font>
      <sz val="12"/>
      <color rgb="FF0070C0"/>
      <name val="Arial Black"/>
      <family val="2"/>
      <charset val="204"/>
    </font>
    <font>
      <sz val="14"/>
      <color rgb="FF0070C0"/>
      <name val="Arial Black"/>
      <family val="2"/>
      <charset val="204"/>
    </font>
    <font>
      <sz val="22"/>
      <color rgb="FF0070C0"/>
      <name val="Arial Black"/>
      <family val="2"/>
      <charset val="204"/>
    </font>
    <font>
      <sz val="22"/>
      <color theme="1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b/>
      <sz val="12"/>
      <color theme="3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2"/>
      <color theme="10"/>
      <name val="Calibri"/>
      <family val="2"/>
      <scheme val="minor"/>
    </font>
    <font>
      <b/>
      <sz val="10"/>
      <color theme="1"/>
      <name val="Calibri"/>
      <family val="2"/>
      <charset val="204"/>
      <scheme val="minor"/>
    </font>
    <font>
      <b/>
      <sz val="12"/>
      <color rgb="FF0070C0"/>
      <name val="Calibri"/>
      <family val="2"/>
      <charset val="204"/>
      <scheme val="minor"/>
    </font>
    <font>
      <sz val="12"/>
      <color rgb="FF0070C0"/>
      <name val="Calibri"/>
      <family val="2"/>
      <charset val="204"/>
      <scheme val="minor"/>
    </font>
    <font>
      <sz val="18"/>
      <color rgb="FF0070C0"/>
      <name val="Arial Black"/>
      <family val="2"/>
      <charset val="204"/>
    </font>
  </fonts>
  <fills count="13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5D9F1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9900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ck">
        <color rgb="FF0070C0"/>
      </left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/>
      <right style="thick">
        <color rgb="FF0070C0"/>
      </right>
      <top style="thin">
        <color auto="1"/>
      </top>
      <bottom style="thin">
        <color auto="1"/>
      </bottom>
      <diagonal/>
    </border>
    <border>
      <left style="thick">
        <color rgb="FF0070C0"/>
      </left>
      <right/>
      <top style="thick">
        <color rgb="FF0070C0"/>
      </top>
      <bottom style="thick">
        <color rgb="FF0070C0"/>
      </bottom>
      <diagonal/>
    </border>
    <border>
      <left/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 style="thin">
        <color auto="1"/>
      </left>
      <right/>
      <top style="thin">
        <color auto="1"/>
      </top>
      <bottom style="thick">
        <color rgb="FF0070C0"/>
      </bottom>
      <diagonal/>
    </border>
    <border>
      <left/>
      <right style="thin">
        <color auto="1"/>
      </right>
      <top style="thin">
        <color auto="1"/>
      </top>
      <bottom style="thick">
        <color rgb="FF0070C0"/>
      </bottom>
      <diagonal/>
    </border>
    <border>
      <left/>
      <right style="thick">
        <color rgb="FF0070C0"/>
      </right>
      <top/>
      <bottom/>
      <diagonal/>
    </border>
  </borders>
  <cellStyleXfs count="8">
    <xf numFmtId="0" fontId="0" fillId="0" borderId="0"/>
    <xf numFmtId="0" fontId="7" fillId="0" borderId="0" applyNumberFormat="0" applyFill="0" applyBorder="0" applyAlignment="0" applyProtection="0"/>
    <xf numFmtId="0" fontId="20" fillId="0" borderId="0" applyNumberFormat="0" applyFill="0" applyBorder="0" applyAlignment="0" applyProtection="0"/>
    <xf numFmtId="0" fontId="20" fillId="0" borderId="0" applyNumberFormat="0" applyFill="0" applyBorder="0" applyAlignment="0" applyProtection="0"/>
    <xf numFmtId="0" fontId="20" fillId="0" borderId="0" applyNumberFormat="0" applyFill="0" applyBorder="0" applyAlignment="0" applyProtection="0"/>
    <xf numFmtId="0" fontId="20" fillId="0" borderId="0" applyNumberFormat="0" applyFill="0" applyBorder="0" applyAlignment="0" applyProtection="0"/>
    <xf numFmtId="0" fontId="20" fillId="0" borderId="0" applyNumberFormat="0" applyFill="0" applyBorder="0" applyAlignment="0" applyProtection="0"/>
    <xf numFmtId="0" fontId="20" fillId="0" borderId="0" applyNumberFormat="0" applyFill="0" applyBorder="0" applyAlignment="0" applyProtection="0"/>
  </cellStyleXfs>
  <cellXfs count="166">
    <xf numFmtId="0" fontId="0" fillId="0" borderId="0" xfId="0"/>
    <xf numFmtId="0" fontId="1" fillId="0" borderId="0" xfId="0" applyFont="1" applyFill="1"/>
    <xf numFmtId="0" fontId="0" fillId="0" borderId="1" xfId="0" applyBorder="1"/>
    <xf numFmtId="0" fontId="0" fillId="2" borderId="0" xfId="0" applyFill="1" applyBorder="1"/>
    <xf numFmtId="0" fontId="8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7" fillId="0" borderId="1" xfId="1" applyBorder="1" applyAlignment="1">
      <alignment vertical="center"/>
    </xf>
    <xf numFmtId="0" fontId="7" fillId="2" borderId="0" xfId="1" applyFill="1" applyBorder="1" applyAlignment="1">
      <alignment horizontal="center" vertical="top"/>
    </xf>
    <xf numFmtId="0" fontId="0" fillId="3" borderId="0" xfId="0" applyFill="1"/>
    <xf numFmtId="49" fontId="0" fillId="3" borderId="0" xfId="0" applyNumberFormat="1" applyFill="1" applyAlignment="1">
      <alignment horizontal="right"/>
    </xf>
    <xf numFmtId="0" fontId="7" fillId="3" borderId="0" xfId="1" applyFill="1" applyAlignment="1">
      <alignment horizontal="right"/>
    </xf>
    <xf numFmtId="0" fontId="0" fillId="3" borderId="0" xfId="0" applyFill="1" applyAlignment="1">
      <alignment horizontal="right"/>
    </xf>
    <xf numFmtId="0" fontId="9" fillId="4" borderId="1" xfId="0" applyFont="1" applyFill="1" applyBorder="1" applyAlignment="1">
      <alignment horizontal="center"/>
    </xf>
    <xf numFmtId="0" fontId="0" fillId="0" borderId="1" xfId="0" applyBorder="1" applyAlignment="1">
      <alignment vertical="center"/>
    </xf>
    <xf numFmtId="164" fontId="9" fillId="3" borderId="10" xfId="0" applyNumberFormat="1" applyFont="1" applyFill="1" applyBorder="1"/>
    <xf numFmtId="0" fontId="0" fillId="5" borderId="1" xfId="0" applyFill="1" applyBorder="1" applyAlignment="1">
      <alignment vertical="center"/>
    </xf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9" fillId="0" borderId="0" xfId="0" applyFont="1" applyBorder="1" applyAlignment="1">
      <alignment horizontal="center"/>
    </xf>
    <xf numFmtId="0" fontId="0" fillId="0" borderId="0" xfId="0" applyBorder="1"/>
    <xf numFmtId="0" fontId="9" fillId="0" borderId="4" xfId="0" applyFont="1" applyBorder="1" applyAlignment="1">
      <alignment horizontal="left"/>
    </xf>
    <xf numFmtId="0" fontId="10" fillId="5" borderId="1" xfId="0" applyFont="1" applyFill="1" applyBorder="1"/>
    <xf numFmtId="0" fontId="0" fillId="5" borderId="1" xfId="0" applyFill="1" applyBorder="1"/>
    <xf numFmtId="0" fontId="9" fillId="5" borderId="1" xfId="0" applyFont="1" applyFill="1" applyBorder="1"/>
    <xf numFmtId="164" fontId="9" fillId="5" borderId="1" xfId="0" applyNumberFormat="1" applyFont="1" applyFill="1" applyBorder="1"/>
    <xf numFmtId="0" fontId="0" fillId="5" borderId="5" xfId="0" applyFill="1" applyBorder="1"/>
    <xf numFmtId="164" fontId="9" fillId="5" borderId="5" xfId="0" applyNumberFormat="1" applyFont="1" applyFill="1" applyBorder="1"/>
    <xf numFmtId="0" fontId="10" fillId="5" borderId="6" xfId="0" applyFont="1" applyFill="1" applyBorder="1"/>
    <xf numFmtId="0" fontId="0" fillId="5" borderId="6" xfId="0" applyFill="1" applyBorder="1"/>
    <xf numFmtId="0" fontId="9" fillId="5" borderId="6" xfId="0" applyFont="1" applyFill="1" applyBorder="1"/>
    <xf numFmtId="0" fontId="10" fillId="0" borderId="1" xfId="0" applyFont="1" applyBorder="1"/>
    <xf numFmtId="0" fontId="9" fillId="0" borderId="1" xfId="0" applyFont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/>
    <xf numFmtId="0" fontId="0" fillId="2" borderId="0" xfId="0" applyFill="1" applyBorder="1" applyAlignment="1">
      <alignment horizontal="left"/>
    </xf>
    <xf numFmtId="0" fontId="8" fillId="2" borderId="0" xfId="0" applyFont="1" applyFill="1" applyBorder="1" applyAlignment="1">
      <alignment horizontal="center" vertical="top" wrapText="1"/>
    </xf>
    <xf numFmtId="0" fontId="8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right"/>
    </xf>
    <xf numFmtId="0" fontId="0" fillId="2" borderId="0" xfId="0" applyFill="1" applyBorder="1" applyAlignment="1">
      <alignment horizontal="center"/>
    </xf>
    <xf numFmtId="0" fontId="7" fillId="6" borderId="1" xfId="1" applyFill="1" applyBorder="1" applyAlignment="1">
      <alignment vertical="center"/>
    </xf>
    <xf numFmtId="0" fontId="0" fillId="6" borderId="1" xfId="0" applyFill="1" applyBorder="1" applyAlignment="1">
      <alignment vertical="center"/>
    </xf>
    <xf numFmtId="164" fontId="9" fillId="6" borderId="1" xfId="0" applyNumberFormat="1" applyFont="1" applyFill="1" applyBorder="1" applyAlignment="1">
      <alignment vertical="center"/>
    </xf>
    <xf numFmtId="0" fontId="9" fillId="0" borderId="0" xfId="0" applyFont="1" applyBorder="1" applyAlignment="1">
      <alignment horizontal="right"/>
    </xf>
    <xf numFmtId="0" fontId="0" fillId="3" borderId="0" xfId="0" applyFill="1" applyAlignment="1">
      <alignment horizontal="center"/>
    </xf>
    <xf numFmtId="0" fontId="0" fillId="3" borderId="0" xfId="0" applyFill="1" applyAlignment="1"/>
    <xf numFmtId="0" fontId="7" fillId="3" borderId="0" xfId="1" applyFill="1" applyAlignment="1">
      <alignment horizontal="center"/>
    </xf>
    <xf numFmtId="0" fontId="0" fillId="3" borderId="0" xfId="0" applyFill="1" applyAlignment="1">
      <alignment vertical="center"/>
    </xf>
    <xf numFmtId="0" fontId="11" fillId="3" borderId="0" xfId="0" applyFont="1" applyFill="1" applyAlignment="1">
      <alignment horizontal="right"/>
    </xf>
    <xf numFmtId="0" fontId="8" fillId="3" borderId="0" xfId="0" applyFont="1" applyFill="1" applyAlignment="1">
      <alignment vertical="center"/>
    </xf>
    <xf numFmtId="0" fontId="0" fillId="0" borderId="0" xfId="0" applyAlignment="1">
      <alignment vertical="center"/>
    </xf>
    <xf numFmtId="0" fontId="0" fillId="3" borderId="0" xfId="0" applyFill="1" applyAlignment="1">
      <alignment horizontal="center"/>
    </xf>
    <xf numFmtId="0" fontId="0" fillId="2" borderId="0" xfId="0" applyFill="1" applyBorder="1" applyAlignment="1">
      <alignment horizontal="center"/>
    </xf>
    <xf numFmtId="0" fontId="0" fillId="7" borderId="0" xfId="0" applyFill="1" applyBorder="1" applyAlignment="1">
      <alignment horizontal="center"/>
    </xf>
    <xf numFmtId="0" fontId="0" fillId="7" borderId="0" xfId="0" applyFill="1" applyBorder="1" applyAlignment="1"/>
    <xf numFmtId="0" fontId="0" fillId="7" borderId="0" xfId="0" applyFill="1" applyBorder="1"/>
    <xf numFmtId="0" fontId="7" fillId="8" borderId="1" xfId="1" applyFill="1" applyBorder="1" applyAlignment="1">
      <alignment vertical="center"/>
    </xf>
    <xf numFmtId="164" fontId="9" fillId="8" borderId="1" xfId="0" applyNumberFormat="1" applyFont="1" applyFill="1" applyBorder="1" applyAlignment="1">
      <alignment vertical="center"/>
    </xf>
    <xf numFmtId="0" fontId="7" fillId="7" borderId="0" xfId="1" applyFill="1" applyBorder="1" applyAlignment="1">
      <alignment horizontal="center"/>
    </xf>
    <xf numFmtId="164" fontId="0" fillId="0" borderId="0" xfId="0" applyNumberFormat="1"/>
    <xf numFmtId="0" fontId="0" fillId="2" borderId="0" xfId="0" applyFill="1" applyBorder="1" applyAlignment="1">
      <alignment horizontal="center" wrapText="1"/>
    </xf>
    <xf numFmtId="0" fontId="0" fillId="2" borderId="0" xfId="0" applyFill="1" applyBorder="1" applyAlignment="1">
      <alignment horizontal="center" vertical="top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7" borderId="0" xfId="0" applyFill="1" applyBorder="1" applyAlignment="1">
      <alignment horizontal="right"/>
    </xf>
    <xf numFmtId="0" fontId="24" fillId="3" borderId="0" xfId="0" applyFont="1" applyFill="1" applyAlignment="1">
      <alignment horizontal="center" vertical="top"/>
    </xf>
    <xf numFmtId="0" fontId="0" fillId="2" borderId="0" xfId="0" applyFill="1" applyBorder="1" applyAlignment="1">
      <alignment horizontal="center"/>
    </xf>
    <xf numFmtId="0" fontId="0" fillId="12" borderId="0" xfId="0" applyFill="1" applyBorder="1"/>
    <xf numFmtId="0" fontId="7" fillId="12" borderId="0" xfId="1" applyFill="1" applyBorder="1" applyAlignment="1">
      <alignment horizontal="center"/>
    </xf>
    <xf numFmtId="0" fontId="0" fillId="0" borderId="0" xfId="0" applyAlignment="1">
      <alignment wrapText="1"/>
    </xf>
    <xf numFmtId="0" fontId="0" fillId="2" borderId="0" xfId="0" applyFill="1" applyBorder="1" applyAlignment="1">
      <alignment horizontal="center"/>
    </xf>
    <xf numFmtId="0" fontId="9" fillId="0" borderId="0" xfId="0" applyFont="1" applyBorder="1"/>
    <xf numFmtId="0" fontId="29" fillId="3" borderId="0" xfId="0" applyFont="1" applyFill="1"/>
    <xf numFmtId="0" fontId="0" fillId="3" borderId="10" xfId="0" applyFill="1" applyBorder="1"/>
    <xf numFmtId="1" fontId="0" fillId="0" borderId="1" xfId="0" applyNumberFormat="1" applyBorder="1" applyAlignment="1">
      <alignment vertical="center"/>
    </xf>
    <xf numFmtId="3" fontId="0" fillId="5" borderId="1" xfId="0" applyNumberFormat="1" applyFill="1" applyBorder="1" applyAlignment="1">
      <alignment vertical="center"/>
    </xf>
    <xf numFmtId="3" fontId="0" fillId="0" borderId="1" xfId="0" applyNumberFormat="1" applyBorder="1" applyAlignment="1">
      <alignment vertical="center"/>
    </xf>
    <xf numFmtId="3" fontId="0" fillId="6" borderId="1" xfId="0" applyNumberFormat="1" applyFill="1" applyBorder="1" applyAlignment="1">
      <alignment vertical="center"/>
    </xf>
    <xf numFmtId="3" fontId="0" fillId="2" borderId="0" xfId="0" applyNumberFormat="1" applyFill="1" applyBorder="1" applyAlignment="1">
      <alignment horizontal="center" vertical="center"/>
    </xf>
    <xf numFmtId="3" fontId="9" fillId="3" borderId="10" xfId="0" applyNumberFormat="1" applyFont="1" applyFill="1" applyBorder="1"/>
    <xf numFmtId="0" fontId="31" fillId="3" borderId="0" xfId="0" applyFont="1" applyFill="1" applyAlignment="1">
      <alignment horizontal="center" vertical="center"/>
    </xf>
    <xf numFmtId="0" fontId="0" fillId="3" borderId="0" xfId="0" applyFill="1" applyAlignment="1">
      <alignment horizontal="center"/>
    </xf>
    <xf numFmtId="0" fontId="35" fillId="0" borderId="0" xfId="0" applyFont="1" applyAlignment="1">
      <alignment horizontal="right"/>
    </xf>
    <xf numFmtId="0" fontId="35" fillId="0" borderId="0" xfId="0" applyFont="1" applyBorder="1" applyAlignment="1">
      <alignment horizontal="right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18" fillId="3" borderId="0" xfId="0" applyFont="1" applyFill="1" applyAlignment="1">
      <alignment horizontal="center"/>
    </xf>
    <xf numFmtId="0" fontId="12" fillId="0" borderId="7" xfId="0" applyFont="1" applyBorder="1" applyAlignment="1">
      <alignment horizontal="center"/>
    </xf>
    <xf numFmtId="0" fontId="9" fillId="7" borderId="0" xfId="0" applyFont="1" applyFill="1" applyBorder="1" applyAlignment="1">
      <alignment horizontal="center" vertical="top"/>
    </xf>
    <xf numFmtId="0" fontId="0" fillId="0" borderId="0" xfId="0" applyAlignment="1">
      <alignment horizontal="center"/>
    </xf>
    <xf numFmtId="0" fontId="8" fillId="3" borderId="0" xfId="0" applyFont="1" applyFill="1" applyAlignment="1">
      <alignment horizontal="center"/>
    </xf>
    <xf numFmtId="3" fontId="0" fillId="3" borderId="0" xfId="0" applyNumberFormat="1" applyFill="1" applyAlignment="1">
      <alignment horizontal="center" vertical="center"/>
    </xf>
    <xf numFmtId="0" fontId="9" fillId="5" borderId="5" xfId="0" applyFont="1" applyFill="1" applyBorder="1" applyAlignment="1">
      <alignment horizontal="center"/>
    </xf>
    <xf numFmtId="0" fontId="9" fillId="5" borderId="11" xfId="0" applyFont="1" applyFill="1" applyBorder="1" applyAlignment="1">
      <alignment horizontal="center"/>
    </xf>
    <xf numFmtId="164" fontId="9" fillId="3" borderId="12" xfId="0" applyNumberFormat="1" applyFont="1" applyFill="1" applyBorder="1" applyAlignment="1">
      <alignment horizontal="center"/>
    </xf>
    <xf numFmtId="164" fontId="9" fillId="3" borderId="13" xfId="0" applyNumberFormat="1" applyFont="1" applyFill="1" applyBorder="1" applyAlignment="1">
      <alignment horizontal="center"/>
    </xf>
    <xf numFmtId="0" fontId="7" fillId="0" borderId="5" xfId="1" applyFill="1" applyBorder="1" applyAlignment="1">
      <alignment horizontal="left"/>
    </xf>
    <xf numFmtId="0" fontId="7" fillId="0" borderId="6" xfId="1" applyFill="1" applyBorder="1" applyAlignment="1">
      <alignment horizontal="left"/>
    </xf>
    <xf numFmtId="0" fontId="0" fillId="6" borderId="5" xfId="0" applyFill="1" applyBorder="1" applyAlignment="1">
      <alignment horizontal="center" vertical="center"/>
    </xf>
    <xf numFmtId="0" fontId="0" fillId="6" borderId="6" xfId="0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3" fontId="0" fillId="6" borderId="5" xfId="0" applyNumberFormat="1" applyFill="1" applyBorder="1" applyAlignment="1">
      <alignment horizontal="center" vertical="center"/>
    </xf>
    <xf numFmtId="3" fontId="0" fillId="6" borderId="6" xfId="0" applyNumberFormat="1" applyFill="1" applyBorder="1" applyAlignment="1">
      <alignment horizontal="center" vertical="center"/>
    </xf>
    <xf numFmtId="3" fontId="0" fillId="0" borderId="5" xfId="0" applyNumberFormat="1" applyBorder="1" applyAlignment="1">
      <alignment horizontal="center" vertical="center"/>
    </xf>
    <xf numFmtId="3" fontId="0" fillId="0" borderId="6" xfId="0" applyNumberFormat="1" applyBorder="1" applyAlignment="1">
      <alignment horizontal="center" vertical="center"/>
    </xf>
    <xf numFmtId="0" fontId="14" fillId="10" borderId="5" xfId="0" applyFont="1" applyFill="1" applyBorder="1" applyAlignment="1">
      <alignment horizontal="center"/>
    </xf>
    <xf numFmtId="0" fontId="14" fillId="10" borderId="6" xfId="0" applyFont="1" applyFill="1" applyBorder="1" applyAlignment="1">
      <alignment horizontal="center"/>
    </xf>
    <xf numFmtId="0" fontId="14" fillId="10" borderId="5" xfId="0" applyFont="1" applyFill="1" applyBorder="1" applyAlignment="1">
      <alignment horizontal="right"/>
    </xf>
    <xf numFmtId="0" fontId="14" fillId="10" borderId="6" xfId="0" applyFont="1" applyFill="1" applyBorder="1" applyAlignment="1">
      <alignment horizontal="right"/>
    </xf>
    <xf numFmtId="0" fontId="28" fillId="10" borderId="5" xfId="0" applyFont="1" applyFill="1" applyBorder="1" applyAlignment="1">
      <alignment horizontal="center"/>
    </xf>
    <xf numFmtId="0" fontId="28" fillId="10" borderId="6" xfId="0" applyFont="1" applyFill="1" applyBorder="1" applyAlignment="1">
      <alignment horizontal="center"/>
    </xf>
    <xf numFmtId="0" fontId="28" fillId="10" borderId="14" xfId="0" applyFont="1" applyFill="1" applyBorder="1" applyAlignment="1">
      <alignment horizontal="center"/>
    </xf>
    <xf numFmtId="0" fontId="28" fillId="10" borderId="15" xfId="0" applyFont="1" applyFill="1" applyBorder="1" applyAlignment="1">
      <alignment horizontal="center"/>
    </xf>
    <xf numFmtId="0" fontId="0" fillId="12" borderId="0" xfId="0" applyFill="1" applyBorder="1" applyAlignment="1">
      <alignment horizontal="center" wrapText="1"/>
    </xf>
    <xf numFmtId="0" fontId="21" fillId="3" borderId="0" xfId="0" applyFont="1" applyFill="1" applyAlignment="1">
      <alignment horizontal="center"/>
    </xf>
    <xf numFmtId="0" fontId="0" fillId="7" borderId="0" xfId="0" applyFill="1" applyBorder="1" applyAlignment="1">
      <alignment horizontal="center"/>
    </xf>
    <xf numFmtId="0" fontId="9" fillId="4" borderId="5" xfId="0" applyFont="1" applyFill="1" applyBorder="1" applyAlignment="1">
      <alignment horizontal="center"/>
    </xf>
    <xf numFmtId="0" fontId="0" fillId="0" borderId="6" xfId="0" applyBorder="1"/>
    <xf numFmtId="0" fontId="0" fillId="8" borderId="5" xfId="0" applyFill="1" applyBorder="1" applyAlignment="1">
      <alignment horizontal="center" vertical="center"/>
    </xf>
    <xf numFmtId="0" fontId="0" fillId="8" borderId="6" xfId="0" applyFill="1" applyBorder="1" applyAlignment="1">
      <alignment horizontal="center" vertical="center"/>
    </xf>
    <xf numFmtId="0" fontId="8" fillId="7" borderId="0" xfId="0" applyFont="1" applyFill="1" applyAlignment="1">
      <alignment horizontal="center"/>
    </xf>
    <xf numFmtId="3" fontId="0" fillId="7" borderId="0" xfId="0" applyNumberFormat="1" applyFill="1" applyBorder="1" applyAlignment="1">
      <alignment horizontal="center" vertical="center"/>
    </xf>
    <xf numFmtId="0" fontId="21" fillId="12" borderId="0" xfId="0" applyFont="1" applyFill="1" applyBorder="1" applyAlignment="1">
      <alignment horizontal="center"/>
    </xf>
    <xf numFmtId="3" fontId="0" fillId="12" borderId="0" xfId="0" applyNumberFormat="1" applyFill="1" applyBorder="1" applyAlignment="1">
      <alignment horizontal="center" vertical="center"/>
    </xf>
    <xf numFmtId="0" fontId="30" fillId="7" borderId="0" xfId="0" applyFont="1" applyFill="1" applyAlignment="1">
      <alignment horizontal="center"/>
    </xf>
    <xf numFmtId="0" fontId="0" fillId="3" borderId="0" xfId="0" applyFill="1" applyAlignment="1">
      <alignment horizontal="center" vertical="center"/>
    </xf>
    <xf numFmtId="0" fontId="27" fillId="12" borderId="0" xfId="0" applyFont="1" applyFill="1" applyBorder="1" applyAlignment="1">
      <alignment horizontal="center"/>
    </xf>
    <xf numFmtId="0" fontId="9" fillId="4" borderId="8" xfId="0" applyFont="1" applyFill="1" applyBorder="1" applyAlignment="1">
      <alignment horizontal="center" vertical="center"/>
    </xf>
    <xf numFmtId="0" fontId="0" fillId="0" borderId="9" xfId="0" applyBorder="1"/>
    <xf numFmtId="0" fontId="0" fillId="7" borderId="0" xfId="0" applyFill="1" applyBorder="1" applyAlignment="1">
      <alignment horizontal="center" vertical="top"/>
    </xf>
    <xf numFmtId="0" fontId="9" fillId="0" borderId="0" xfId="0" applyFont="1" applyAlignment="1">
      <alignment horizontal="center"/>
    </xf>
    <xf numFmtId="0" fontId="13" fillId="9" borderId="0" xfId="0" applyFont="1" applyFill="1" applyBorder="1" applyAlignment="1">
      <alignment horizontal="center" vertical="top" wrapText="1"/>
    </xf>
    <xf numFmtId="0" fontId="13" fillId="9" borderId="0" xfId="0" applyFont="1" applyFill="1" applyBorder="1" applyAlignment="1">
      <alignment horizontal="center" vertical="top"/>
    </xf>
    <xf numFmtId="3" fontId="14" fillId="10" borderId="5" xfId="0" applyNumberFormat="1" applyFont="1" applyFill="1" applyBorder="1" applyAlignment="1">
      <alignment horizontal="center"/>
    </xf>
    <xf numFmtId="3" fontId="14" fillId="10" borderId="6" xfId="0" applyNumberFormat="1" applyFont="1" applyFill="1" applyBorder="1" applyAlignment="1">
      <alignment horizontal="center"/>
    </xf>
    <xf numFmtId="0" fontId="0" fillId="0" borderId="3" xfId="0" applyBorder="1" applyAlignment="1">
      <alignment horizontal="left" vertical="top" wrapText="1"/>
    </xf>
    <xf numFmtId="0" fontId="0" fillId="0" borderId="0" xfId="0" applyBorder="1" applyAlignment="1">
      <alignment horizontal="left" vertical="top" wrapText="1"/>
    </xf>
    <xf numFmtId="0" fontId="11" fillId="3" borderId="0" xfId="0" applyFont="1" applyFill="1" applyAlignment="1">
      <alignment horizontal="center" vertical="center"/>
    </xf>
    <xf numFmtId="0" fontId="0" fillId="0" borderId="3" xfId="0" applyBorder="1" applyAlignment="1">
      <alignment horizontal="center" wrapText="1"/>
    </xf>
    <xf numFmtId="0" fontId="0" fillId="2" borderId="0" xfId="0" applyFill="1" applyBorder="1" applyAlignment="1">
      <alignment horizontal="center" wrapText="1"/>
    </xf>
    <xf numFmtId="0" fontId="0" fillId="2" borderId="0" xfId="0" applyFill="1" applyBorder="1" applyAlignment="1">
      <alignment horizontal="center"/>
    </xf>
    <xf numFmtId="0" fontId="13" fillId="9" borderId="0" xfId="0" applyFont="1" applyFill="1" applyBorder="1" applyAlignment="1">
      <alignment horizontal="center"/>
    </xf>
    <xf numFmtId="0" fontId="15" fillId="0" borderId="0" xfId="0" applyFont="1" applyAlignment="1">
      <alignment horizontal="center" vertical="center"/>
    </xf>
    <xf numFmtId="0" fontId="8" fillId="2" borderId="0" xfId="0" applyFont="1" applyFill="1" applyBorder="1" applyAlignment="1">
      <alignment horizontal="center" vertical="center" wrapText="1"/>
    </xf>
    <xf numFmtId="0" fontId="21" fillId="2" borderId="0" xfId="0" applyFont="1" applyFill="1" applyBorder="1" applyAlignment="1">
      <alignment horizontal="center" vertical="center"/>
    </xf>
    <xf numFmtId="0" fontId="21" fillId="2" borderId="0" xfId="0" applyFont="1" applyFill="1" applyBorder="1" applyAlignment="1">
      <alignment horizontal="center" vertical="center" wrapText="1"/>
    </xf>
    <xf numFmtId="0" fontId="16" fillId="0" borderId="0" xfId="0" applyFont="1" applyAlignment="1">
      <alignment horizontal="center" wrapText="1"/>
    </xf>
    <xf numFmtId="0" fontId="17" fillId="11" borderId="0" xfId="1" applyFont="1" applyFill="1" applyAlignment="1">
      <alignment horizontal="center" vertical="top"/>
    </xf>
    <xf numFmtId="0" fontId="19" fillId="0" borderId="0" xfId="0" applyFont="1" applyAlignment="1">
      <alignment horizontal="center" vertical="top"/>
    </xf>
    <xf numFmtId="0" fontId="9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center" vertical="top"/>
    </xf>
    <xf numFmtId="0" fontId="9" fillId="2" borderId="0" xfId="0" applyFont="1" applyFill="1" applyBorder="1" applyAlignment="1">
      <alignment horizontal="center" vertical="top"/>
    </xf>
    <xf numFmtId="0" fontId="29" fillId="3" borderId="0" xfId="0" applyFont="1" applyFill="1" applyAlignment="1">
      <alignment horizontal="center"/>
    </xf>
    <xf numFmtId="0" fontId="0" fillId="0" borderId="0" xfId="0" applyBorder="1" applyAlignment="1">
      <alignment horizontal="left" wrapText="1"/>
    </xf>
    <xf numFmtId="0" fontId="0" fillId="0" borderId="0" xfId="0" applyBorder="1" applyAlignment="1">
      <alignment horizontal="center"/>
    </xf>
    <xf numFmtId="0" fontId="9" fillId="3" borderId="0" xfId="0" applyFont="1" applyFill="1" applyAlignment="1">
      <alignment horizontal="center"/>
    </xf>
    <xf numFmtId="0" fontId="7" fillId="3" borderId="0" xfId="1" applyFill="1" applyAlignment="1">
      <alignment horizontal="left" vertical="top" wrapText="1"/>
    </xf>
    <xf numFmtId="164" fontId="34" fillId="3" borderId="12" xfId="0" applyNumberFormat="1" applyFont="1" applyFill="1" applyBorder="1" applyAlignment="1">
      <alignment horizontal="center"/>
    </xf>
    <xf numFmtId="164" fontId="34" fillId="3" borderId="13" xfId="0" applyNumberFormat="1" applyFont="1" applyFill="1" applyBorder="1" applyAlignment="1">
      <alignment horizontal="center"/>
    </xf>
    <xf numFmtId="0" fontId="7" fillId="0" borderId="5" xfId="1" applyBorder="1"/>
    <xf numFmtId="0" fontId="7" fillId="0" borderId="6" xfId="1" applyBorder="1"/>
    <xf numFmtId="0" fontId="35" fillId="0" borderId="0" xfId="0" applyFont="1" applyAlignment="1">
      <alignment horizontal="right"/>
    </xf>
    <xf numFmtId="0" fontId="35" fillId="0" borderId="16" xfId="0" applyFont="1" applyBorder="1" applyAlignment="1">
      <alignment horizontal="right"/>
    </xf>
  </cellXfs>
  <cellStyles count="8">
    <cellStyle name="Гиперссылка" xfId="1" builtinId="8"/>
    <cellStyle name="Обычный" xfId="0" builtinId="0"/>
    <cellStyle name="Открывавшаяся гиперссылка" xfId="2" builtinId="9" hidden="1"/>
    <cellStyle name="Открывавшаяся гиперссылка" xfId="3" builtinId="9" hidden="1"/>
    <cellStyle name="Открывавшаяся гиперссылка" xfId="4" builtinId="9" hidden="1"/>
    <cellStyle name="Открывавшаяся гиперссылка" xfId="5" builtinId="9" hidden="1"/>
    <cellStyle name="Открывавшаяся гиперссылка" xfId="6" builtinId="9" hidden="1"/>
    <cellStyle name="Открывавшаяся гиперссылка" xfId="7" builtinId="9" hidden="1"/>
  </cellStyles>
  <dxfs count="0"/>
  <tableStyles count="0" defaultTableStyle="TableStyleMedium9" defaultPivotStyle="PivotStyleMedium4"/>
  <colors>
    <mruColors>
      <color rgb="FFFFFF99"/>
      <color rgb="FFFF9900"/>
    </mruColors>
  </colors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hyperlink" Target="#Sheet1!A293"/><Relationship Id="rId26" Type="http://schemas.openxmlformats.org/officeDocument/2006/relationships/image" Target="../media/image23.jpeg"/><Relationship Id="rId39" Type="http://schemas.openxmlformats.org/officeDocument/2006/relationships/image" Target="../media/image35.jpeg"/><Relationship Id="rId21" Type="http://schemas.openxmlformats.org/officeDocument/2006/relationships/image" Target="../media/image18.jpeg"/><Relationship Id="rId34" Type="http://schemas.openxmlformats.org/officeDocument/2006/relationships/image" Target="../media/image30.jpeg"/><Relationship Id="rId42" Type="http://schemas.openxmlformats.org/officeDocument/2006/relationships/image" Target="../media/image38.jpeg"/><Relationship Id="rId47" Type="http://schemas.openxmlformats.org/officeDocument/2006/relationships/image" Target="../media/image43.jpeg"/><Relationship Id="rId50" Type="http://schemas.openxmlformats.org/officeDocument/2006/relationships/image" Target="../media/image46.jpeg"/><Relationship Id="rId55" Type="http://schemas.openxmlformats.org/officeDocument/2006/relationships/image" Target="../media/image51.jpeg"/><Relationship Id="rId63" Type="http://schemas.openxmlformats.org/officeDocument/2006/relationships/image" Target="../media/image59.jpeg"/><Relationship Id="rId68" Type="http://schemas.openxmlformats.org/officeDocument/2006/relationships/image" Target="../media/image64.jpeg"/><Relationship Id="rId76" Type="http://schemas.openxmlformats.org/officeDocument/2006/relationships/image" Target="../media/image72.jpeg"/><Relationship Id="rId84" Type="http://schemas.openxmlformats.org/officeDocument/2006/relationships/image" Target="../media/image80.jpeg"/><Relationship Id="rId7" Type="http://schemas.openxmlformats.org/officeDocument/2006/relationships/image" Target="../media/image7.jpeg"/><Relationship Id="rId71" Type="http://schemas.openxmlformats.org/officeDocument/2006/relationships/image" Target="../media/image67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6.jpeg"/><Relationship Id="rId11" Type="http://schemas.openxmlformats.org/officeDocument/2006/relationships/image" Target="../media/image11.jpeg"/><Relationship Id="rId24" Type="http://schemas.openxmlformats.org/officeDocument/2006/relationships/image" Target="../media/image21.jpeg"/><Relationship Id="rId32" Type="http://schemas.openxmlformats.org/officeDocument/2006/relationships/image" Target="../media/image29.jpeg"/><Relationship Id="rId37" Type="http://schemas.openxmlformats.org/officeDocument/2006/relationships/image" Target="../media/image33.png"/><Relationship Id="rId40" Type="http://schemas.openxmlformats.org/officeDocument/2006/relationships/image" Target="../media/image36.jpeg"/><Relationship Id="rId45" Type="http://schemas.openxmlformats.org/officeDocument/2006/relationships/image" Target="../media/image41.jpeg"/><Relationship Id="rId53" Type="http://schemas.openxmlformats.org/officeDocument/2006/relationships/image" Target="../media/image49.jpeg"/><Relationship Id="rId58" Type="http://schemas.openxmlformats.org/officeDocument/2006/relationships/image" Target="../media/image54.jpeg"/><Relationship Id="rId66" Type="http://schemas.openxmlformats.org/officeDocument/2006/relationships/image" Target="../media/image62.jpeg"/><Relationship Id="rId74" Type="http://schemas.openxmlformats.org/officeDocument/2006/relationships/image" Target="../media/image70.jpeg"/><Relationship Id="rId79" Type="http://schemas.openxmlformats.org/officeDocument/2006/relationships/image" Target="../media/image75.jpeg"/><Relationship Id="rId5" Type="http://schemas.openxmlformats.org/officeDocument/2006/relationships/image" Target="../media/image5.png"/><Relationship Id="rId61" Type="http://schemas.openxmlformats.org/officeDocument/2006/relationships/image" Target="../media/image57.jpeg"/><Relationship Id="rId82" Type="http://schemas.openxmlformats.org/officeDocument/2006/relationships/image" Target="../media/image78.jpeg"/><Relationship Id="rId19" Type="http://schemas.openxmlformats.org/officeDocument/2006/relationships/hyperlink" Target="#Sheet1!A27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19.jpeg"/><Relationship Id="rId27" Type="http://schemas.openxmlformats.org/officeDocument/2006/relationships/image" Target="../media/image24.jpeg"/><Relationship Id="rId30" Type="http://schemas.openxmlformats.org/officeDocument/2006/relationships/image" Target="../media/image27.jpeg"/><Relationship Id="rId35" Type="http://schemas.openxmlformats.org/officeDocument/2006/relationships/image" Target="../media/image31.jpeg"/><Relationship Id="rId43" Type="http://schemas.openxmlformats.org/officeDocument/2006/relationships/image" Target="../media/image39.jpeg"/><Relationship Id="rId48" Type="http://schemas.openxmlformats.org/officeDocument/2006/relationships/image" Target="../media/image44.jpeg"/><Relationship Id="rId56" Type="http://schemas.openxmlformats.org/officeDocument/2006/relationships/image" Target="../media/image52.jpeg"/><Relationship Id="rId64" Type="http://schemas.openxmlformats.org/officeDocument/2006/relationships/image" Target="../media/image60.jpeg"/><Relationship Id="rId69" Type="http://schemas.openxmlformats.org/officeDocument/2006/relationships/image" Target="../media/image65.jpeg"/><Relationship Id="rId77" Type="http://schemas.openxmlformats.org/officeDocument/2006/relationships/image" Target="../media/image73.jpeg"/><Relationship Id="rId8" Type="http://schemas.openxmlformats.org/officeDocument/2006/relationships/image" Target="../media/image8.jpeg"/><Relationship Id="rId51" Type="http://schemas.openxmlformats.org/officeDocument/2006/relationships/image" Target="../media/image47.jpeg"/><Relationship Id="rId72" Type="http://schemas.openxmlformats.org/officeDocument/2006/relationships/image" Target="../media/image68.jpeg"/><Relationship Id="rId80" Type="http://schemas.openxmlformats.org/officeDocument/2006/relationships/image" Target="../media/image76.jpeg"/><Relationship Id="rId85" Type="http://schemas.openxmlformats.org/officeDocument/2006/relationships/image" Target="../media/image81.pn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hyperlink" Target="#Sheet1!A855"/><Relationship Id="rId25" Type="http://schemas.openxmlformats.org/officeDocument/2006/relationships/image" Target="../media/image22.jpeg"/><Relationship Id="rId33" Type="http://schemas.openxmlformats.org/officeDocument/2006/relationships/hyperlink" Target="#Sheet1!A157"/><Relationship Id="rId38" Type="http://schemas.openxmlformats.org/officeDocument/2006/relationships/image" Target="../media/image34.jpeg"/><Relationship Id="rId46" Type="http://schemas.openxmlformats.org/officeDocument/2006/relationships/image" Target="../media/image42.jpeg"/><Relationship Id="rId59" Type="http://schemas.openxmlformats.org/officeDocument/2006/relationships/image" Target="../media/image55.jpeg"/><Relationship Id="rId67" Type="http://schemas.openxmlformats.org/officeDocument/2006/relationships/image" Target="../media/image63.jpeg"/><Relationship Id="rId20" Type="http://schemas.openxmlformats.org/officeDocument/2006/relationships/image" Target="../media/image17.jpeg"/><Relationship Id="rId41" Type="http://schemas.openxmlformats.org/officeDocument/2006/relationships/image" Target="../media/image37.jpeg"/><Relationship Id="rId54" Type="http://schemas.openxmlformats.org/officeDocument/2006/relationships/image" Target="../media/image50.jpeg"/><Relationship Id="rId62" Type="http://schemas.openxmlformats.org/officeDocument/2006/relationships/image" Target="../media/image58.jpeg"/><Relationship Id="rId70" Type="http://schemas.openxmlformats.org/officeDocument/2006/relationships/image" Target="../media/image66.png"/><Relationship Id="rId75" Type="http://schemas.openxmlformats.org/officeDocument/2006/relationships/image" Target="../media/image71.jpeg"/><Relationship Id="rId83" Type="http://schemas.openxmlformats.org/officeDocument/2006/relationships/image" Target="../media/image79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0.jpeg"/><Relationship Id="rId28" Type="http://schemas.openxmlformats.org/officeDocument/2006/relationships/image" Target="../media/image25.jpeg"/><Relationship Id="rId36" Type="http://schemas.openxmlformats.org/officeDocument/2006/relationships/image" Target="../media/image32.png"/><Relationship Id="rId49" Type="http://schemas.openxmlformats.org/officeDocument/2006/relationships/image" Target="../media/image45.jpeg"/><Relationship Id="rId57" Type="http://schemas.openxmlformats.org/officeDocument/2006/relationships/image" Target="../media/image53.jpeg"/><Relationship Id="rId10" Type="http://schemas.openxmlformats.org/officeDocument/2006/relationships/image" Target="../media/image10.jpeg"/><Relationship Id="rId31" Type="http://schemas.openxmlformats.org/officeDocument/2006/relationships/image" Target="../media/image28.jpeg"/><Relationship Id="rId44" Type="http://schemas.openxmlformats.org/officeDocument/2006/relationships/image" Target="../media/image40.jpeg"/><Relationship Id="rId52" Type="http://schemas.openxmlformats.org/officeDocument/2006/relationships/image" Target="../media/image48.jpeg"/><Relationship Id="rId60" Type="http://schemas.openxmlformats.org/officeDocument/2006/relationships/image" Target="../media/image56.jpeg"/><Relationship Id="rId65" Type="http://schemas.openxmlformats.org/officeDocument/2006/relationships/image" Target="../media/image61.jpeg"/><Relationship Id="rId73" Type="http://schemas.openxmlformats.org/officeDocument/2006/relationships/image" Target="../media/image69.jpeg"/><Relationship Id="rId78" Type="http://schemas.openxmlformats.org/officeDocument/2006/relationships/image" Target="../media/image74.jpeg"/><Relationship Id="rId81" Type="http://schemas.openxmlformats.org/officeDocument/2006/relationships/image" Target="../media/image7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222250</xdr:colOff>
      <xdr:row>639</xdr:row>
      <xdr:rowOff>12620</xdr:rowOff>
    </xdr:from>
    <xdr:to>
      <xdr:col>8</xdr:col>
      <xdr:colOff>57150</xdr:colOff>
      <xdr:row>654</xdr:row>
      <xdr:rowOff>67776</xdr:rowOff>
    </xdr:to>
    <xdr:pic>
      <xdr:nvPicPr>
        <xdr:cNvPr id="1304" name="Picture 4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7839" t="4082" r="13149" b="3454"/>
        <a:stretch>
          <a:fillRect/>
        </a:stretch>
      </xdr:blipFill>
      <xdr:spPr bwMode="auto">
        <a:xfrm>
          <a:off x="4813300" y="74491770"/>
          <a:ext cx="3371850" cy="310315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412749</xdr:colOff>
      <xdr:row>582</xdr:row>
      <xdr:rowOff>196320</xdr:rowOff>
    </xdr:from>
    <xdr:to>
      <xdr:col>8</xdr:col>
      <xdr:colOff>400050</xdr:colOff>
      <xdr:row>595</xdr:row>
      <xdr:rowOff>51064</xdr:rowOff>
    </xdr:to>
    <xdr:pic>
      <xdr:nvPicPr>
        <xdr:cNvPr id="1052" name="Picture 6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6173" t="12461" r="4938" b="7602"/>
        <a:stretch>
          <a:fillRect/>
        </a:stretch>
      </xdr:blipFill>
      <xdr:spPr bwMode="auto">
        <a:xfrm>
          <a:off x="5124449" y="118452370"/>
          <a:ext cx="3524251" cy="249634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230496</xdr:colOff>
      <xdr:row>904</xdr:row>
      <xdr:rowOff>19050</xdr:rowOff>
    </xdr:from>
    <xdr:to>
      <xdr:col>8</xdr:col>
      <xdr:colOff>12699</xdr:colOff>
      <xdr:row>915</xdr:row>
      <xdr:rowOff>95251</xdr:rowOff>
    </xdr:to>
    <xdr:pic>
      <xdr:nvPicPr>
        <xdr:cNvPr id="1309" name="Picture 1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821546" y="127368300"/>
          <a:ext cx="3319153" cy="23114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175323</xdr:colOff>
      <xdr:row>919</xdr:row>
      <xdr:rowOff>6351</xdr:rowOff>
    </xdr:from>
    <xdr:to>
      <xdr:col>8</xdr:col>
      <xdr:colOff>50267</xdr:colOff>
      <xdr:row>930</xdr:row>
      <xdr:rowOff>158752</xdr:rowOff>
    </xdr:to>
    <xdr:pic>
      <xdr:nvPicPr>
        <xdr:cNvPr id="1310" name="Picture 2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766373" y="136906001"/>
          <a:ext cx="3411894" cy="22987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450850</xdr:colOff>
      <xdr:row>933</xdr:row>
      <xdr:rowOff>173435</xdr:rowOff>
    </xdr:from>
    <xdr:to>
      <xdr:col>8</xdr:col>
      <xdr:colOff>50800</xdr:colOff>
      <xdr:row>945</xdr:row>
      <xdr:rowOff>161925</xdr:rowOff>
    </xdr:to>
    <xdr:pic>
      <xdr:nvPicPr>
        <xdr:cNvPr id="1311" name="Picture 3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r="10391"/>
        <a:stretch>
          <a:fillRect/>
        </a:stretch>
      </xdr:blipFill>
      <xdr:spPr bwMode="auto">
        <a:xfrm>
          <a:off x="5041900" y="139917885"/>
          <a:ext cx="3136900" cy="235704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44450</xdr:colOff>
      <xdr:row>888</xdr:row>
      <xdr:rowOff>92075</xdr:rowOff>
    </xdr:from>
    <xdr:to>
      <xdr:col>8</xdr:col>
      <xdr:colOff>146050</xdr:colOff>
      <xdr:row>899</xdr:row>
      <xdr:rowOff>145495</xdr:rowOff>
    </xdr:to>
    <xdr:pic>
      <xdr:nvPicPr>
        <xdr:cNvPr id="1312" name="Picture 4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635500" y="130692525"/>
          <a:ext cx="3638550" cy="228862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161432</xdr:colOff>
      <xdr:row>748</xdr:row>
      <xdr:rowOff>184151</xdr:rowOff>
    </xdr:from>
    <xdr:to>
      <xdr:col>8</xdr:col>
      <xdr:colOff>660399</xdr:colOff>
      <xdr:row>765</xdr:row>
      <xdr:rowOff>155575</xdr:rowOff>
    </xdr:to>
    <xdr:pic>
      <xdr:nvPicPr>
        <xdr:cNvPr id="1314" name="Рисунок 16" descr="IMG_3327b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873132" y="151466551"/>
          <a:ext cx="4035917" cy="340994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231142</xdr:colOff>
      <xdr:row>137</xdr:row>
      <xdr:rowOff>19050</xdr:rowOff>
    </xdr:from>
    <xdr:to>
      <xdr:col>8</xdr:col>
      <xdr:colOff>101600</xdr:colOff>
      <xdr:row>149</xdr:row>
      <xdr:rowOff>153457</xdr:rowOff>
    </xdr:to>
    <xdr:pic>
      <xdr:nvPicPr>
        <xdr:cNvPr id="1967" name="Picture 2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848" t="7300" r="5515" b="3402"/>
        <a:stretch>
          <a:fillRect/>
        </a:stretch>
      </xdr:blipFill>
      <xdr:spPr bwMode="auto">
        <a:xfrm>
          <a:off x="4822192" y="29749750"/>
          <a:ext cx="3407408" cy="283950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</xdr:col>
      <xdr:colOff>25400</xdr:colOff>
      <xdr:row>924</xdr:row>
      <xdr:rowOff>140684</xdr:rowOff>
    </xdr:from>
    <xdr:to>
      <xdr:col>3</xdr:col>
      <xdr:colOff>647700</xdr:colOff>
      <xdr:row>930</xdr:row>
      <xdr:rowOff>63499</xdr:rowOff>
    </xdr:to>
    <xdr:pic>
      <xdr:nvPicPr>
        <xdr:cNvPr id="1319" name="Picture 6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4522" t="3388" r="4651" b="9174"/>
        <a:stretch>
          <a:fillRect/>
        </a:stretch>
      </xdr:blipFill>
      <xdr:spPr bwMode="auto">
        <a:xfrm>
          <a:off x="3067050" y="138056334"/>
          <a:ext cx="1517650" cy="114201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1968500</xdr:colOff>
      <xdr:row>24</xdr:row>
      <xdr:rowOff>88900</xdr:rowOff>
    </xdr:from>
    <xdr:to>
      <xdr:col>1</xdr:col>
      <xdr:colOff>2222500</xdr:colOff>
      <xdr:row>24</xdr:row>
      <xdr:rowOff>304800</xdr:rowOff>
    </xdr:to>
    <xdr:pic>
      <xdr:nvPicPr>
        <xdr:cNvPr id="1462" name="Picture 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41600" y="8597900"/>
          <a:ext cx="25400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155575</xdr:colOff>
      <xdr:row>192</xdr:row>
      <xdr:rowOff>25400</xdr:rowOff>
    </xdr:from>
    <xdr:to>
      <xdr:col>7</xdr:col>
      <xdr:colOff>648027</xdr:colOff>
      <xdr:row>206</xdr:row>
      <xdr:rowOff>184150</xdr:rowOff>
    </xdr:to>
    <xdr:pic>
      <xdr:nvPicPr>
        <xdr:cNvPr id="1324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746625" y="45720000"/>
          <a:ext cx="3254702" cy="32702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556585</xdr:colOff>
      <xdr:row>97</xdr:row>
      <xdr:rowOff>196850</xdr:rowOff>
    </xdr:from>
    <xdr:to>
      <xdr:col>8</xdr:col>
      <xdr:colOff>101600</xdr:colOff>
      <xdr:row>111</xdr:row>
      <xdr:rowOff>157162</xdr:rowOff>
    </xdr:to>
    <xdr:pic>
      <xdr:nvPicPr>
        <xdr:cNvPr id="27" name="Рисунок 26" descr="DSCN0184wy.jpg"/>
        <xdr:cNvPicPr>
          <a:picLocks noChangeAspect="1"/>
        </xdr:cNvPicPr>
      </xdr:nvPicPr>
      <xdr:blipFill>
        <a:blip xmlns:r="http://schemas.openxmlformats.org/officeDocument/2006/relationships" r:embed="rId12" cstate="screen"/>
        <a:srcRect t="3492"/>
        <a:stretch>
          <a:fillRect/>
        </a:stretch>
      </xdr:blipFill>
      <xdr:spPr>
        <a:xfrm>
          <a:off x="5147635" y="21266150"/>
          <a:ext cx="3081965" cy="307181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5715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1993900</xdr:colOff>
      <xdr:row>22</xdr:row>
      <xdr:rowOff>76200</xdr:rowOff>
    </xdr:from>
    <xdr:to>
      <xdr:col>1</xdr:col>
      <xdr:colOff>2184400</xdr:colOff>
      <xdr:row>22</xdr:row>
      <xdr:rowOff>279400</xdr:rowOff>
    </xdr:to>
    <xdr:pic>
      <xdr:nvPicPr>
        <xdr:cNvPr id="1466" name="Рисунок 28" descr="DSCN0184wy.jpg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67000" y="7950200"/>
          <a:ext cx="1905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16</xdr:row>
      <xdr:rowOff>25400</xdr:rowOff>
    </xdr:from>
    <xdr:to>
      <xdr:col>1</xdr:col>
      <xdr:colOff>2146300</xdr:colOff>
      <xdr:row>16</xdr:row>
      <xdr:rowOff>1587500</xdr:rowOff>
    </xdr:to>
    <xdr:pic>
      <xdr:nvPicPr>
        <xdr:cNvPr id="1467" name="Picture 4"/>
        <xdr:cNvPicPr>
          <a:picLocks noChangeAspect="1"/>
        </xdr:cNvPicPr>
      </xdr:nvPicPr>
      <xdr:blipFill>
        <a:blip xmlns:r="http://schemas.openxmlformats.org/officeDocument/2006/relationships" r:embed="rId1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00100" y="5029200"/>
          <a:ext cx="20193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590550</xdr:colOff>
      <xdr:row>16</xdr:row>
      <xdr:rowOff>19050</xdr:rowOff>
    </xdr:from>
    <xdr:to>
      <xdr:col>8</xdr:col>
      <xdr:colOff>628650</xdr:colOff>
      <xdr:row>16</xdr:row>
      <xdr:rowOff>1581150</xdr:rowOff>
    </xdr:to>
    <xdr:pic>
      <xdr:nvPicPr>
        <xdr:cNvPr id="1468" name="Picture 5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061200" y="5156200"/>
          <a:ext cx="18161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16</xdr:row>
      <xdr:rowOff>139700</xdr:rowOff>
    </xdr:from>
    <xdr:to>
      <xdr:col>4</xdr:col>
      <xdr:colOff>6350</xdr:colOff>
      <xdr:row>16</xdr:row>
      <xdr:rowOff>1485900</xdr:rowOff>
    </xdr:to>
    <xdr:pic>
      <xdr:nvPicPr>
        <xdr:cNvPr id="1469" name="Picture 3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7850" y="5276850"/>
          <a:ext cx="16002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692150</xdr:colOff>
      <xdr:row>3</xdr:row>
      <xdr:rowOff>241300</xdr:rowOff>
    </xdr:from>
    <xdr:to>
      <xdr:col>8</xdr:col>
      <xdr:colOff>527050</xdr:colOff>
      <xdr:row>3</xdr:row>
      <xdr:rowOff>825500</xdr:rowOff>
    </xdr:to>
    <xdr:sp macro="" textlink="">
      <xdr:nvSpPr>
        <xdr:cNvPr id="41" name="Скругленный прямоугольник 40">
          <a:hlinkClick xmlns:r="http://schemas.openxmlformats.org/officeDocument/2006/relationships" r:id="rId17"/>
        </xdr:cNvPr>
        <xdr:cNvSpPr/>
      </xdr:nvSpPr>
      <xdr:spPr>
        <a:xfrm>
          <a:off x="6388100" y="1689100"/>
          <a:ext cx="2387600" cy="584200"/>
        </a:xfrm>
        <a:prstGeom prst="roundRect">
          <a:avLst/>
        </a:prstGeom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</a:rPr>
            <a:t>Тактические фигуры "</a:t>
          </a:r>
          <a:r>
            <a:rPr lang="en-US" sz="1400" b="1">
              <a:solidFill>
                <a:sysClr val="windowText" lastClr="000000"/>
              </a:solidFill>
              <a:latin typeface="+mn-lt"/>
            </a:rPr>
            <a:t>Millennium Classic</a:t>
          </a:r>
          <a:r>
            <a:rPr lang="ru-RU" sz="1400" b="1">
              <a:solidFill>
                <a:sysClr val="windowText" lastClr="000000"/>
              </a:solidFill>
              <a:latin typeface="+mn-lt"/>
            </a:rPr>
            <a:t>"</a:t>
          </a:r>
        </a:p>
      </xdr:txBody>
    </xdr:sp>
    <xdr:clientData/>
  </xdr:twoCellAnchor>
  <xdr:twoCellAnchor>
    <xdr:from>
      <xdr:col>2</xdr:col>
      <xdr:colOff>684212</xdr:colOff>
      <xdr:row>3</xdr:row>
      <xdr:rowOff>241300</xdr:rowOff>
    </xdr:from>
    <xdr:to>
      <xdr:col>5</xdr:col>
      <xdr:colOff>350837</xdr:colOff>
      <xdr:row>3</xdr:row>
      <xdr:rowOff>825500</xdr:rowOff>
    </xdr:to>
    <xdr:sp macro="" textlink="">
      <xdr:nvSpPr>
        <xdr:cNvPr id="44" name="Скругленный прямоугольник 43">
          <a:hlinkClick xmlns:r="http://schemas.openxmlformats.org/officeDocument/2006/relationships" r:id="rId18"/>
        </xdr:cNvPr>
        <xdr:cNvSpPr/>
      </xdr:nvSpPr>
      <xdr:spPr>
        <a:xfrm>
          <a:off x="3725862" y="1689100"/>
          <a:ext cx="2320925" cy="584200"/>
        </a:xfrm>
        <a:prstGeom prst="roundRect">
          <a:avLst/>
        </a:prstGeom>
        <a:solidFill>
          <a:srgbClr val="FFFF99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Спортивные</a:t>
          </a:r>
          <a:r>
            <a:rPr lang="ru-RU" sz="1400" b="1">
              <a:solidFill>
                <a:sysClr val="windowText" lastClr="000000"/>
              </a:solidFill>
              <a:latin typeface="Arial Black" pitchFamily="34" charset="0"/>
            </a:rPr>
            <a:t> </a:t>
          </a:r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фигуры</a:t>
          </a:r>
          <a:r>
            <a:rPr lang="ru-RU" sz="1400" b="1">
              <a:solidFill>
                <a:sysClr val="windowText" lastClr="000000"/>
              </a:solidFill>
              <a:latin typeface="Arial Black" pitchFamily="34" charset="0"/>
            </a:rPr>
            <a:t> </a:t>
          </a:r>
        </a:p>
      </xdr:txBody>
    </xdr:sp>
    <xdr:clientData/>
  </xdr:twoCellAnchor>
  <xdr:twoCellAnchor>
    <xdr:from>
      <xdr:col>1</xdr:col>
      <xdr:colOff>444500</xdr:colOff>
      <xdr:row>3</xdr:row>
      <xdr:rowOff>241300</xdr:rowOff>
    </xdr:from>
    <xdr:to>
      <xdr:col>2</xdr:col>
      <xdr:colOff>342900</xdr:colOff>
      <xdr:row>3</xdr:row>
      <xdr:rowOff>825500</xdr:rowOff>
    </xdr:to>
    <xdr:sp macro="" textlink="">
      <xdr:nvSpPr>
        <xdr:cNvPr id="45" name="Скругленный прямоугольник 44">
          <a:hlinkClick xmlns:r="http://schemas.openxmlformats.org/officeDocument/2006/relationships" r:id="rId19"/>
        </xdr:cNvPr>
        <xdr:cNvSpPr/>
      </xdr:nvSpPr>
      <xdr:spPr>
        <a:xfrm>
          <a:off x="1282700" y="1689100"/>
          <a:ext cx="2260600" cy="584200"/>
        </a:xfrm>
        <a:prstGeom prst="roundRect">
          <a:avLst/>
        </a:prstGeom>
        <a:solidFill>
          <a:srgbClr val="C5D9F1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Тактические фигуры "</a:t>
          </a:r>
          <a:r>
            <a:rPr lang="es-ES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Forpost Tactical</a:t>
          </a:r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"</a:t>
          </a:r>
        </a:p>
      </xdr:txBody>
    </xdr:sp>
    <xdr:clientData/>
  </xdr:twoCellAnchor>
  <xdr:twoCellAnchor editAs="oneCell">
    <xdr:from>
      <xdr:col>9</xdr:col>
      <xdr:colOff>0</xdr:colOff>
      <xdr:row>2</xdr:row>
      <xdr:rowOff>0</xdr:rowOff>
    </xdr:from>
    <xdr:to>
      <xdr:col>9</xdr:col>
      <xdr:colOff>304800</xdr:colOff>
      <xdr:row>2</xdr:row>
      <xdr:rowOff>304800</xdr:rowOff>
    </xdr:to>
    <xdr:sp macro="" textlink="">
      <xdr:nvSpPr>
        <xdr:cNvPr id="1474" name="AutoShape 227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0160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9</xdr:col>
      <xdr:colOff>0</xdr:colOff>
      <xdr:row>3</xdr:row>
      <xdr:rowOff>0</xdr:rowOff>
    </xdr:from>
    <xdr:to>
      <xdr:col>9</xdr:col>
      <xdr:colOff>304800</xdr:colOff>
      <xdr:row>3</xdr:row>
      <xdr:rowOff>304800</xdr:rowOff>
    </xdr:to>
    <xdr:sp macro="" textlink="">
      <xdr:nvSpPr>
        <xdr:cNvPr id="1475" name="AutoShape 228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4224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5</xdr:col>
      <xdr:colOff>209550</xdr:colOff>
      <xdr:row>114</xdr:row>
      <xdr:rowOff>197917</xdr:rowOff>
    </xdr:from>
    <xdr:to>
      <xdr:col>8</xdr:col>
      <xdr:colOff>323850</xdr:colOff>
      <xdr:row>133</xdr:row>
      <xdr:rowOff>76200</xdr:rowOff>
    </xdr:to>
    <xdr:pic>
      <xdr:nvPicPr>
        <xdr:cNvPr id="53" name="Рисунок 52" descr="DSCN0188wb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t="2635" b="1179"/>
        <a:stretch>
          <a:fillRect/>
        </a:stretch>
      </xdr:blipFill>
      <xdr:spPr>
        <a:xfrm>
          <a:off x="5575300" y="25191517"/>
          <a:ext cx="2667000" cy="400578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1943100</xdr:colOff>
      <xdr:row>23</xdr:row>
      <xdr:rowOff>12700</xdr:rowOff>
    </xdr:from>
    <xdr:to>
      <xdr:col>1</xdr:col>
      <xdr:colOff>2146300</xdr:colOff>
      <xdr:row>23</xdr:row>
      <xdr:rowOff>304800</xdr:rowOff>
    </xdr:to>
    <xdr:pic>
      <xdr:nvPicPr>
        <xdr:cNvPr id="1479" name="Рисунок 53" descr="DSCN0188wb.jpg"/>
        <xdr:cNvPicPr>
          <a:picLocks noChangeAspect="1"/>
        </xdr:cNvPicPr>
      </xdr:nvPicPr>
      <xdr:blipFill>
        <a:blip xmlns:r="http://schemas.openxmlformats.org/officeDocument/2006/relationships" r:embed="rId2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16200" y="8204200"/>
          <a:ext cx="203200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699274</xdr:colOff>
      <xdr:row>58</xdr:row>
      <xdr:rowOff>133350</xdr:rowOff>
    </xdr:from>
    <xdr:to>
      <xdr:col>8</xdr:col>
      <xdr:colOff>101600</xdr:colOff>
      <xdr:row>75</xdr:row>
      <xdr:rowOff>41596</xdr:rowOff>
    </xdr:to>
    <xdr:pic>
      <xdr:nvPicPr>
        <xdr:cNvPr id="79" name="Рисунок 78" descr="DSCN0188wd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4515624" y="12573000"/>
          <a:ext cx="3713976" cy="383254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1905000</xdr:colOff>
      <xdr:row>20</xdr:row>
      <xdr:rowOff>38100</xdr:rowOff>
    </xdr:from>
    <xdr:to>
      <xdr:col>1</xdr:col>
      <xdr:colOff>2184400</xdr:colOff>
      <xdr:row>21</xdr:row>
      <xdr:rowOff>0</xdr:rowOff>
    </xdr:to>
    <xdr:pic>
      <xdr:nvPicPr>
        <xdr:cNvPr id="1482" name="Рисунок 79" descr="DSCN0188wd.jpg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578100" y="7277100"/>
          <a:ext cx="2794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203200</xdr:colOff>
      <xdr:row>16</xdr:row>
      <xdr:rowOff>469900</xdr:rowOff>
    </xdr:from>
    <xdr:to>
      <xdr:col>6</xdr:col>
      <xdr:colOff>234950</xdr:colOff>
      <xdr:row>16</xdr:row>
      <xdr:rowOff>1574800</xdr:rowOff>
    </xdr:to>
    <xdr:pic>
      <xdr:nvPicPr>
        <xdr:cNvPr id="1483" name="Рисунок 80" descr="DSCN0200w2.jpg"/>
        <xdr:cNvPicPr>
          <a:picLocks noChangeAspect="1"/>
        </xdr:cNvPicPr>
      </xdr:nvPicPr>
      <xdr:blipFill>
        <a:blip xmlns:r="http://schemas.openxmlformats.org/officeDocument/2006/relationships" r:embed="rId2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914900" y="5607050"/>
          <a:ext cx="17907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77</xdr:row>
      <xdr:rowOff>158750</xdr:rowOff>
    </xdr:from>
    <xdr:to>
      <xdr:col>8</xdr:col>
      <xdr:colOff>101600</xdr:colOff>
      <xdr:row>94</xdr:row>
      <xdr:rowOff>189738</xdr:rowOff>
    </xdr:to>
    <xdr:pic>
      <xdr:nvPicPr>
        <xdr:cNvPr id="82" name="Рисунок 81" descr="DSCN0195wd.jpg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t="1795" r="2353"/>
        <a:stretch>
          <a:fillRect/>
        </a:stretch>
      </xdr:blipFill>
      <xdr:spPr>
        <a:xfrm>
          <a:off x="4013200" y="16929100"/>
          <a:ext cx="4216400" cy="372033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1854200</xdr:colOff>
      <xdr:row>21</xdr:row>
      <xdr:rowOff>12700</xdr:rowOff>
    </xdr:from>
    <xdr:to>
      <xdr:col>1</xdr:col>
      <xdr:colOff>2209800</xdr:colOff>
      <xdr:row>22</xdr:row>
      <xdr:rowOff>0</xdr:rowOff>
    </xdr:to>
    <xdr:pic>
      <xdr:nvPicPr>
        <xdr:cNvPr id="1485" name="Рисунок 82" descr="DSCN0195wd.jpg"/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527300" y="7569200"/>
          <a:ext cx="3556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615950</xdr:colOff>
      <xdr:row>44</xdr:row>
      <xdr:rowOff>76506</xdr:rowOff>
    </xdr:from>
    <xdr:to>
      <xdr:col>8</xdr:col>
      <xdr:colOff>637950</xdr:colOff>
      <xdr:row>53</xdr:row>
      <xdr:rowOff>47706</xdr:rowOff>
    </xdr:to>
    <xdr:pic>
      <xdr:nvPicPr>
        <xdr:cNvPr id="133" name="Рисунок 132" descr="Груз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7086600" y="130686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</xdr:col>
      <xdr:colOff>10583</xdr:colOff>
      <xdr:row>44</xdr:row>
      <xdr:rowOff>82856</xdr:rowOff>
    </xdr:from>
    <xdr:to>
      <xdr:col>4</xdr:col>
      <xdr:colOff>140533</xdr:colOff>
      <xdr:row>53</xdr:row>
      <xdr:rowOff>54056</xdr:rowOff>
    </xdr:to>
    <xdr:pic>
      <xdr:nvPicPr>
        <xdr:cNvPr id="135" name="Рисунок 134" descr="Клапан вверх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052233" y="1307495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355600</xdr:colOff>
      <xdr:row>44</xdr:row>
      <xdr:rowOff>82856</xdr:rowOff>
    </xdr:from>
    <xdr:to>
      <xdr:col>1</xdr:col>
      <xdr:colOff>2155600</xdr:colOff>
      <xdr:row>53</xdr:row>
      <xdr:rowOff>54056</xdr:rowOff>
    </xdr:to>
    <xdr:pic>
      <xdr:nvPicPr>
        <xdr:cNvPr id="137" name="Рисунок 136" descr="Ремень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035050" y="1307495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357716</xdr:colOff>
      <xdr:row>44</xdr:row>
      <xdr:rowOff>82856</xdr:rowOff>
    </xdr:from>
    <xdr:to>
      <xdr:col>6</xdr:col>
      <xdr:colOff>398766</xdr:colOff>
      <xdr:row>53</xdr:row>
      <xdr:rowOff>54056</xdr:rowOff>
    </xdr:to>
    <xdr:pic>
      <xdr:nvPicPr>
        <xdr:cNvPr id="138" name="Рисунок 137" descr="Резинки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069416" y="1307495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</xdr:col>
      <xdr:colOff>2324100</xdr:colOff>
      <xdr:row>53</xdr:row>
      <xdr:rowOff>120650</xdr:rowOff>
    </xdr:from>
    <xdr:to>
      <xdr:col>4</xdr:col>
      <xdr:colOff>177800</xdr:colOff>
      <xdr:row>56</xdr:row>
      <xdr:rowOff>120649</xdr:rowOff>
    </xdr:to>
    <xdr:sp macro="" textlink="">
      <xdr:nvSpPr>
        <xdr:cNvPr id="1447" name="Text Box 423"/>
        <xdr:cNvSpPr txBox="1">
          <a:spLocks noChangeArrowheads="1"/>
        </xdr:cNvSpPr>
      </xdr:nvSpPr>
      <xdr:spPr bwMode="auto">
        <a:xfrm>
          <a:off x="3003550" y="14941550"/>
          <a:ext cx="188595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Пневмоклапан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с приподнятым защитным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экраном  на "липучке"</a:t>
          </a:r>
        </a:p>
      </xdr:txBody>
    </xdr:sp>
    <xdr:clientData/>
  </xdr:twoCellAnchor>
  <xdr:twoCellAnchor>
    <xdr:from>
      <xdr:col>4</xdr:col>
      <xdr:colOff>285750</xdr:colOff>
      <xdr:row>53</xdr:row>
      <xdr:rowOff>158750</xdr:rowOff>
    </xdr:from>
    <xdr:to>
      <xdr:col>6</xdr:col>
      <xdr:colOff>501650</xdr:colOff>
      <xdr:row>56</xdr:row>
      <xdr:rowOff>158749</xdr:rowOff>
    </xdr:to>
    <xdr:sp macro="" textlink="">
      <xdr:nvSpPr>
        <xdr:cNvPr id="140" name="Text Box 423"/>
        <xdr:cNvSpPr txBox="1">
          <a:spLocks noChangeArrowheads="1"/>
        </xdr:cNvSpPr>
      </xdr:nvSpPr>
      <xdr:spPr bwMode="auto">
        <a:xfrm>
          <a:off x="4997450" y="14979650"/>
          <a:ext cx="197485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Резинки для дополнительного крепления</a:t>
          </a:r>
        </a:p>
      </xdr:txBody>
    </xdr:sp>
    <xdr:clientData/>
  </xdr:twoCellAnchor>
  <xdr:twoCellAnchor>
    <xdr:from>
      <xdr:col>7</xdr:col>
      <xdr:colOff>107950</xdr:colOff>
      <xdr:row>53</xdr:row>
      <xdr:rowOff>139701</xdr:rowOff>
    </xdr:from>
    <xdr:to>
      <xdr:col>8</xdr:col>
      <xdr:colOff>317500</xdr:colOff>
      <xdr:row>56</xdr:row>
      <xdr:rowOff>31751</xdr:rowOff>
    </xdr:to>
    <xdr:sp macro="" textlink="">
      <xdr:nvSpPr>
        <xdr:cNvPr id="141" name="Text Box 423"/>
        <xdr:cNvSpPr txBox="1">
          <a:spLocks noChangeArrowheads="1"/>
        </xdr:cNvSpPr>
      </xdr:nvSpPr>
      <xdr:spPr bwMode="auto">
        <a:xfrm>
          <a:off x="7581900" y="14960601"/>
          <a:ext cx="984250" cy="501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Груз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с песком</a:t>
          </a:r>
        </a:p>
      </xdr:txBody>
    </xdr:sp>
    <xdr:clientData/>
  </xdr:twoCellAnchor>
  <xdr:twoCellAnchor>
    <xdr:from>
      <xdr:col>1</xdr:col>
      <xdr:colOff>311150</xdr:colOff>
      <xdr:row>469</xdr:row>
      <xdr:rowOff>95251</xdr:rowOff>
    </xdr:from>
    <xdr:to>
      <xdr:col>1</xdr:col>
      <xdr:colOff>1727200</xdr:colOff>
      <xdr:row>471</xdr:row>
      <xdr:rowOff>171451</xdr:rowOff>
    </xdr:to>
    <xdr:sp macro="" textlink="">
      <xdr:nvSpPr>
        <xdr:cNvPr id="148" name="Text Box 423"/>
        <xdr:cNvSpPr txBox="1">
          <a:spLocks noChangeArrowheads="1"/>
        </xdr:cNvSpPr>
      </xdr:nvSpPr>
      <xdr:spPr bwMode="auto">
        <a:xfrm>
          <a:off x="990600" y="48006001"/>
          <a:ext cx="141605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Ручка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для переноски</a:t>
          </a:r>
        </a:p>
      </xdr:txBody>
    </xdr:sp>
    <xdr:clientData/>
  </xdr:twoCellAnchor>
  <xdr:twoCellAnchor>
    <xdr:from>
      <xdr:col>1</xdr:col>
      <xdr:colOff>2292350</xdr:colOff>
      <xdr:row>469</xdr:row>
      <xdr:rowOff>120651</xdr:rowOff>
    </xdr:from>
    <xdr:to>
      <xdr:col>3</xdr:col>
      <xdr:colOff>622300</xdr:colOff>
      <xdr:row>472</xdr:row>
      <xdr:rowOff>0</xdr:rowOff>
    </xdr:to>
    <xdr:sp macro="" textlink="">
      <xdr:nvSpPr>
        <xdr:cNvPr id="149" name="Text Box 423"/>
        <xdr:cNvSpPr txBox="1">
          <a:spLocks noChangeArrowheads="1"/>
        </xdr:cNvSpPr>
      </xdr:nvSpPr>
      <xdr:spPr bwMode="auto">
        <a:xfrm>
          <a:off x="2971800" y="48031401"/>
          <a:ext cx="146685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Заглушка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 пневмоклапана </a:t>
          </a:r>
        </a:p>
      </xdr:txBody>
    </xdr:sp>
    <xdr:clientData/>
  </xdr:twoCellAnchor>
  <xdr:twoCellAnchor>
    <xdr:from>
      <xdr:col>4</xdr:col>
      <xdr:colOff>57150</xdr:colOff>
      <xdr:row>469</xdr:row>
      <xdr:rowOff>184151</xdr:rowOff>
    </xdr:from>
    <xdr:to>
      <xdr:col>6</xdr:col>
      <xdr:colOff>273050</xdr:colOff>
      <xdr:row>471</xdr:row>
      <xdr:rowOff>76201</xdr:rowOff>
    </xdr:to>
    <xdr:sp macro="" textlink="">
      <xdr:nvSpPr>
        <xdr:cNvPr id="150" name="Text Box 423"/>
        <xdr:cNvSpPr txBox="1">
          <a:spLocks noChangeArrowheads="1"/>
        </xdr:cNvSpPr>
      </xdr:nvSpPr>
      <xdr:spPr bwMode="auto">
        <a:xfrm>
          <a:off x="4648200" y="48094901"/>
          <a:ext cx="1765300" cy="29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Пневмоклапан </a:t>
          </a:r>
        </a:p>
      </xdr:txBody>
    </xdr:sp>
    <xdr:clientData/>
  </xdr:twoCellAnchor>
  <xdr:twoCellAnchor>
    <xdr:from>
      <xdr:col>6</xdr:col>
      <xdr:colOff>374650</xdr:colOff>
      <xdr:row>469</xdr:row>
      <xdr:rowOff>107951</xdr:rowOff>
    </xdr:from>
    <xdr:to>
      <xdr:col>8</xdr:col>
      <xdr:colOff>590550</xdr:colOff>
      <xdr:row>471</xdr:row>
      <xdr:rowOff>184151</xdr:rowOff>
    </xdr:to>
    <xdr:sp macro="" textlink="">
      <xdr:nvSpPr>
        <xdr:cNvPr id="151" name="Text Box 423"/>
        <xdr:cNvSpPr txBox="1">
          <a:spLocks noChangeArrowheads="1"/>
        </xdr:cNvSpPr>
      </xdr:nvSpPr>
      <xdr:spPr bwMode="auto">
        <a:xfrm>
          <a:off x="6515100" y="48018701"/>
          <a:ext cx="176530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Защитный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экран  на "липучке"</a:t>
          </a:r>
        </a:p>
      </xdr:txBody>
    </xdr:sp>
    <xdr:clientData/>
  </xdr:twoCellAnchor>
  <xdr:twoCellAnchor editAs="oneCell">
    <xdr:from>
      <xdr:col>4</xdr:col>
      <xdr:colOff>223183</xdr:colOff>
      <xdr:row>768</xdr:row>
      <xdr:rowOff>136527</xdr:rowOff>
    </xdr:from>
    <xdr:to>
      <xdr:col>8</xdr:col>
      <xdr:colOff>636625</xdr:colOff>
      <xdr:row>782</xdr:row>
      <xdr:rowOff>196852</xdr:rowOff>
    </xdr:to>
    <xdr:pic>
      <xdr:nvPicPr>
        <xdr:cNvPr id="100" name="Рисунок 99" descr="Приставки.jpg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r="-204"/>
        <a:stretch>
          <a:fillRect/>
        </a:stretch>
      </xdr:blipFill>
      <xdr:spPr>
        <a:xfrm>
          <a:off x="4934883" y="155406727"/>
          <a:ext cx="3950392" cy="317182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184150</xdr:colOff>
      <xdr:row>227</xdr:row>
      <xdr:rowOff>184150</xdr:rowOff>
    </xdr:from>
    <xdr:to>
      <xdr:col>7</xdr:col>
      <xdr:colOff>768350</xdr:colOff>
      <xdr:row>246</xdr:row>
      <xdr:rowOff>177220</xdr:rowOff>
    </xdr:to>
    <xdr:pic>
      <xdr:nvPicPr>
        <xdr:cNvPr id="106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 bwMode="auto">
        <a:xfrm>
          <a:off x="4775200" y="53524150"/>
          <a:ext cx="3346450" cy="41205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oneCellAnchor>
    <xdr:from>
      <xdr:col>6</xdr:col>
      <xdr:colOff>165100</xdr:colOff>
      <xdr:row>15</xdr:row>
      <xdr:rowOff>19050</xdr:rowOff>
    </xdr:from>
    <xdr:ext cx="482600" cy="247650"/>
    <xdr:sp macro="" textlink="">
      <xdr:nvSpPr>
        <xdr:cNvPr id="172" name="TextBox 171">
          <a:hlinkClick xmlns:r="http://schemas.openxmlformats.org/officeDocument/2006/relationships" r:id="rId33"/>
        </xdr:cNvPr>
        <xdr:cNvSpPr txBox="1"/>
      </xdr:nvSpPr>
      <xdr:spPr>
        <a:xfrm>
          <a:off x="6635750" y="4876800"/>
          <a:ext cx="482600" cy="2476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lIns="0" tIns="0" rIns="0" bIns="0" rtlCol="0" anchor="t">
          <a:noAutofit/>
        </a:bodyPr>
        <a:lstStyle/>
        <a:p>
          <a:r>
            <a:rPr lang="ru-RU" sz="1400" b="1" u="sng" baseline="0">
              <a:solidFill>
                <a:srgbClr val="0000FF"/>
              </a:solidFill>
              <a:uFill>
                <a:solidFill>
                  <a:srgbClr val="0000FF"/>
                </a:solidFill>
              </a:uFill>
            </a:rPr>
            <a:t>ниже</a:t>
          </a:r>
        </a:p>
      </xdr:txBody>
    </xdr:sp>
    <xdr:clientData/>
  </xdr:oneCellAnchor>
  <xdr:twoCellAnchor editAs="oneCell">
    <xdr:from>
      <xdr:col>1</xdr:col>
      <xdr:colOff>704850</xdr:colOff>
      <xdr:row>154</xdr:row>
      <xdr:rowOff>171450</xdr:rowOff>
    </xdr:from>
    <xdr:to>
      <xdr:col>1</xdr:col>
      <xdr:colOff>1758950</xdr:colOff>
      <xdr:row>154</xdr:row>
      <xdr:rowOff>1485900</xdr:rowOff>
    </xdr:to>
    <xdr:pic>
      <xdr:nvPicPr>
        <xdr:cNvPr id="1508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3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1384300" y="36703000"/>
          <a:ext cx="10541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590550</xdr:colOff>
      <xdr:row>154</xdr:row>
      <xdr:rowOff>228600</xdr:rowOff>
    </xdr:from>
    <xdr:to>
      <xdr:col>8</xdr:col>
      <xdr:colOff>31750</xdr:colOff>
      <xdr:row>154</xdr:row>
      <xdr:rowOff>1460500</xdr:rowOff>
    </xdr:to>
    <xdr:pic>
      <xdr:nvPicPr>
        <xdr:cNvPr id="1509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3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6731000" y="36760150"/>
          <a:ext cx="1219200" cy="123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2120900</xdr:colOff>
      <xdr:row>834</xdr:row>
      <xdr:rowOff>38100</xdr:rowOff>
    </xdr:from>
    <xdr:to>
      <xdr:col>5</xdr:col>
      <xdr:colOff>203200</xdr:colOff>
      <xdr:row>842</xdr:row>
      <xdr:rowOff>139700</xdr:rowOff>
    </xdr:to>
    <xdr:pic>
      <xdr:nvPicPr>
        <xdr:cNvPr id="1510" name="Picture 5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7043"/>
        <a:stretch>
          <a:fillRect/>
        </a:stretch>
      </xdr:blipFill>
      <xdr:spPr bwMode="auto">
        <a:xfrm>
          <a:off x="2794000" y="111188500"/>
          <a:ext cx="3098800" cy="162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2343150</xdr:colOff>
      <xdr:row>909</xdr:row>
      <xdr:rowOff>158586</xdr:rowOff>
    </xdr:from>
    <xdr:to>
      <xdr:col>3</xdr:col>
      <xdr:colOff>622300</xdr:colOff>
      <xdr:row>915</xdr:row>
      <xdr:rowOff>83079</xdr:rowOff>
    </xdr:to>
    <xdr:pic>
      <xdr:nvPicPr>
        <xdr:cNvPr id="212" name="Picture 7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15163" t="10831" r="15147" b="12332"/>
        <a:stretch>
          <a:fillRect/>
        </a:stretch>
      </xdr:blipFill>
      <xdr:spPr bwMode="auto">
        <a:xfrm>
          <a:off x="3022600" y="135026236"/>
          <a:ext cx="1536700" cy="114369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7</xdr:col>
      <xdr:colOff>673100</xdr:colOff>
      <xdr:row>92</xdr:row>
      <xdr:rowOff>63500</xdr:rowOff>
    </xdr:from>
    <xdr:to>
      <xdr:col>13</xdr:col>
      <xdr:colOff>584200</xdr:colOff>
      <xdr:row>101</xdr:row>
      <xdr:rowOff>127000</xdr:rowOff>
    </xdr:to>
    <xdr:sp macro="" textlink="">
      <xdr:nvSpPr>
        <xdr:cNvPr id="1518" name="AutoShape 422"/>
        <xdr:cNvSpPr>
          <a:spLocks noChangeAspect="1" noChangeArrowheads="1"/>
        </xdr:cNvSpPr>
      </xdr:nvSpPr>
      <xdr:spPr bwMode="auto">
        <a:xfrm>
          <a:off x="7581900" y="22212300"/>
          <a:ext cx="5067300" cy="168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</xdr:col>
      <xdr:colOff>669060</xdr:colOff>
      <xdr:row>449</xdr:row>
      <xdr:rowOff>148936</xdr:rowOff>
    </xdr:from>
    <xdr:to>
      <xdr:col>8</xdr:col>
      <xdr:colOff>536865</xdr:colOff>
      <xdr:row>457</xdr:row>
      <xdr:rowOff>977</xdr:rowOff>
    </xdr:to>
    <xdr:grpSp>
      <xdr:nvGrpSpPr>
        <xdr:cNvPr id="155" name="Группа 154"/>
        <xdr:cNvGrpSpPr/>
      </xdr:nvGrpSpPr>
      <xdr:grpSpPr>
        <a:xfrm>
          <a:off x="1345335" y="103790461"/>
          <a:ext cx="7421130" cy="1452241"/>
          <a:chOff x="946150" y="80467200"/>
          <a:chExt cx="7270750" cy="1473601"/>
        </a:xfrm>
      </xdr:grpSpPr>
      <xdr:grpSp>
        <xdr:nvGrpSpPr>
          <xdr:cNvPr id="1552" name="Группа 76"/>
          <xdr:cNvGrpSpPr>
            <a:grpSpLocks/>
          </xdr:cNvGrpSpPr>
        </xdr:nvGrpSpPr>
        <xdr:grpSpPr bwMode="auto">
          <a:xfrm>
            <a:off x="1725457" y="81273650"/>
            <a:ext cx="5712135" cy="666306"/>
            <a:chOff x="2263788" y="11379200"/>
            <a:chExt cx="5714329" cy="666000"/>
          </a:xfrm>
        </xdr:grpSpPr>
        <xdr:sp macro="" textlink="">
          <xdr:nvSpPr>
            <xdr:cNvPr id="125" name="Овал 124"/>
            <xdr:cNvSpPr/>
          </xdr:nvSpPr>
          <xdr:spPr>
            <a:xfrm>
              <a:off x="2260922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38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26" name="Овал 125"/>
            <xdr:cNvSpPr/>
          </xdr:nvSpPr>
          <xdr:spPr>
            <a:xfrm>
              <a:off x="731746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3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27" name="Овал 126"/>
            <xdr:cNvSpPr/>
          </xdr:nvSpPr>
          <xdr:spPr>
            <a:xfrm>
              <a:off x="6466237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4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28" name="Овал 127"/>
            <xdr:cNvSpPr/>
          </xdr:nvSpPr>
          <xdr:spPr>
            <a:xfrm>
              <a:off x="5627715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синий</a:t>
              </a:r>
            </a:p>
          </xdr:txBody>
        </xdr:sp>
        <xdr:sp macro="" textlink="">
          <xdr:nvSpPr>
            <xdr:cNvPr id="129" name="Овал 128"/>
            <xdr:cNvSpPr/>
          </xdr:nvSpPr>
          <xdr:spPr>
            <a:xfrm>
              <a:off x="478919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голубой</a:t>
              </a:r>
            </a:p>
          </xdr:txBody>
        </xdr:sp>
        <xdr:sp macro="" textlink="">
          <xdr:nvSpPr>
            <xdr:cNvPr id="130" name="Овал 129"/>
            <xdr:cNvSpPr/>
          </xdr:nvSpPr>
          <xdr:spPr>
            <a:xfrm>
              <a:off x="3950671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31" name="Овал 130"/>
            <xdr:cNvSpPr/>
          </xdr:nvSpPr>
          <xdr:spPr>
            <a:xfrm>
              <a:off x="3099444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4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зеленый</a:t>
              </a:r>
            </a:p>
          </xdr:txBody>
        </xdr:sp>
      </xdr:grpSp>
      <xdr:sp macro="" textlink="">
        <xdr:nvSpPr>
          <xdr:cNvPr id="112" name="Овал 111"/>
          <xdr:cNvSpPr/>
        </xdr:nvSpPr>
        <xdr:spPr bwMode="auto">
          <a:xfrm>
            <a:off x="12827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45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rtlCol="0" anchor="ctr"/>
          <a:lstStyle/>
          <a:p>
            <a:pPr algn="ctr">
              <a:lnSpc>
                <a:spcPts val="1000"/>
              </a:lnSpc>
            </a:pPr>
            <a:r>
              <a:rPr lang="ru-RU" sz="800">
                <a:solidFill>
                  <a:sysClr val="windowText" lastClr="000000"/>
                </a:solidFill>
              </a:rPr>
              <a:t>белый</a:t>
            </a:r>
          </a:p>
        </xdr:txBody>
      </xdr:sp>
      <xdr:sp macro="" textlink="">
        <xdr:nvSpPr>
          <xdr:cNvPr id="113" name="Овал 112"/>
          <xdr:cNvSpPr>
            <a:spLocks/>
          </xdr:cNvSpPr>
        </xdr:nvSpPr>
        <xdr:spPr bwMode="auto">
          <a:xfrm>
            <a:off x="21209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46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светло</a:t>
            </a:r>
            <a:r>
              <a:rPr lang="en-US" sz="800">
                <a:solidFill>
                  <a:sysClr val="windowText" lastClr="000000"/>
                </a:solidFill>
              </a:rPr>
              <a:t> -</a:t>
            </a:r>
            <a:endParaRPr lang="ru-RU" sz="800">
              <a:solidFill>
                <a:sysClr val="windowText" lastClr="000000"/>
              </a:solidFill>
            </a:endParaRPr>
          </a:p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серый</a:t>
            </a:r>
          </a:p>
        </xdr:txBody>
      </xdr:sp>
      <xdr:sp macro="" textlink="">
        <xdr:nvSpPr>
          <xdr:cNvPr id="114" name="Овал 113"/>
          <xdr:cNvSpPr>
            <a:spLocks noChangeAspect="1"/>
          </xdr:cNvSpPr>
        </xdr:nvSpPr>
        <xdr:spPr bwMode="auto">
          <a:xfrm>
            <a:off x="29591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47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желтый</a:t>
            </a:r>
          </a:p>
        </xdr:txBody>
      </xdr:sp>
      <xdr:sp macro="" textlink="">
        <xdr:nvSpPr>
          <xdr:cNvPr id="115" name="Овал 114"/>
          <xdr:cNvSpPr>
            <a:spLocks/>
          </xdr:cNvSpPr>
        </xdr:nvSpPr>
        <xdr:spPr bwMode="auto">
          <a:xfrm>
            <a:off x="38100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48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салатовый</a:t>
            </a:r>
          </a:p>
        </xdr:txBody>
      </xdr:sp>
      <xdr:sp macro="" textlink="">
        <xdr:nvSpPr>
          <xdr:cNvPr id="116" name="Овал 115"/>
          <xdr:cNvSpPr/>
        </xdr:nvSpPr>
        <xdr:spPr bwMode="auto">
          <a:xfrm>
            <a:off x="46482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49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сирене-вый</a:t>
            </a:r>
          </a:p>
        </xdr:txBody>
      </xdr:sp>
      <xdr:sp macro="" textlink="">
        <xdr:nvSpPr>
          <xdr:cNvPr id="121" name="Овал 120"/>
          <xdr:cNvSpPr/>
        </xdr:nvSpPr>
        <xdr:spPr bwMode="auto">
          <a:xfrm>
            <a:off x="54864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0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темно</a:t>
            </a:r>
            <a:r>
              <a:rPr lang="en-US" sz="800"/>
              <a:t> -</a:t>
            </a:r>
            <a:endParaRPr lang="ru-RU" sz="800"/>
          </a:p>
          <a:p>
            <a:pPr algn="ctr"/>
            <a:r>
              <a:rPr lang="ru-RU" sz="800"/>
              <a:t>розовый</a:t>
            </a:r>
          </a:p>
        </xdr:txBody>
      </xdr:sp>
      <xdr:sp macro="" textlink="">
        <xdr:nvSpPr>
          <xdr:cNvPr id="122" name="Овал 121"/>
          <xdr:cNvSpPr/>
        </xdr:nvSpPr>
        <xdr:spPr bwMode="auto">
          <a:xfrm>
            <a:off x="63246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1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оранже-вый</a:t>
            </a:r>
          </a:p>
        </xdr:txBody>
      </xdr:sp>
      <xdr:sp macro="" textlink="">
        <xdr:nvSpPr>
          <xdr:cNvPr id="123" name="Овал 122"/>
          <xdr:cNvSpPr/>
        </xdr:nvSpPr>
        <xdr:spPr bwMode="auto">
          <a:xfrm>
            <a:off x="946150" y="8127365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2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коричне-вый</a:t>
            </a:r>
          </a:p>
        </xdr:txBody>
      </xdr:sp>
      <xdr:sp macro="" textlink="">
        <xdr:nvSpPr>
          <xdr:cNvPr id="124" name="Овал 123"/>
          <xdr:cNvSpPr/>
        </xdr:nvSpPr>
        <xdr:spPr bwMode="auto">
          <a:xfrm>
            <a:off x="71755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3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красный</a:t>
            </a:r>
          </a:p>
        </xdr:txBody>
      </xdr:sp>
      <xdr:sp macro="" textlink="">
        <xdr:nvSpPr>
          <xdr:cNvPr id="143" name="Овал 142"/>
          <xdr:cNvSpPr/>
        </xdr:nvSpPr>
        <xdr:spPr bwMode="auto">
          <a:xfrm>
            <a:off x="7556500" y="81273650"/>
            <a:ext cx="660400" cy="667151"/>
          </a:xfrm>
          <a:prstGeom prst="ellipse">
            <a:avLst/>
          </a:prstGeom>
          <a:solidFill>
            <a:schemeClr val="tx1"/>
          </a:solid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черный</a:t>
            </a:r>
          </a:p>
        </xdr:txBody>
      </xdr:sp>
    </xdr:grpSp>
    <xdr:clientData/>
  </xdr:twoCellAnchor>
  <xdr:twoCellAnchor>
    <xdr:from>
      <xdr:col>1</xdr:col>
      <xdr:colOff>455468</xdr:colOff>
      <xdr:row>33</xdr:row>
      <xdr:rowOff>83077</xdr:rowOff>
    </xdr:from>
    <xdr:to>
      <xdr:col>8</xdr:col>
      <xdr:colOff>536864</xdr:colOff>
      <xdr:row>40</xdr:row>
      <xdr:rowOff>191478</xdr:rowOff>
    </xdr:to>
    <xdr:grpSp>
      <xdr:nvGrpSpPr>
        <xdr:cNvPr id="156" name="Группа 155"/>
        <xdr:cNvGrpSpPr/>
      </xdr:nvGrpSpPr>
      <xdr:grpSpPr>
        <a:xfrm>
          <a:off x="1131743" y="10846327"/>
          <a:ext cx="7634721" cy="1508576"/>
          <a:chOff x="933450" y="10953700"/>
          <a:chExt cx="7340600" cy="1530801"/>
        </a:xfrm>
      </xdr:grpSpPr>
      <xdr:grpSp>
        <xdr:nvGrpSpPr>
          <xdr:cNvPr id="1480" name="Группа 77"/>
          <xdr:cNvGrpSpPr>
            <a:grpSpLocks/>
          </xdr:cNvGrpSpPr>
        </xdr:nvGrpSpPr>
        <xdr:grpSpPr bwMode="auto">
          <a:xfrm>
            <a:off x="933450" y="10953700"/>
            <a:ext cx="7340600" cy="1524054"/>
            <a:chOff x="1085850" y="10502899"/>
            <a:chExt cx="7346200" cy="1523237"/>
          </a:xfrm>
        </xdr:grpSpPr>
        <xdr:grpSp>
          <xdr:nvGrpSpPr>
            <xdr:cNvPr id="1570" name="Группа 76"/>
            <xdr:cNvGrpSpPr>
              <a:grpSpLocks/>
            </xdr:cNvGrpSpPr>
          </xdr:nvGrpSpPr>
          <xdr:grpSpPr bwMode="auto">
            <a:xfrm>
              <a:off x="1417112" y="11329755"/>
              <a:ext cx="5961295" cy="696381"/>
              <a:chOff x="1417112" y="11329755"/>
              <a:chExt cx="5961295" cy="696381"/>
            </a:xfrm>
          </xdr:grpSpPr>
          <xdr:sp macro="" textlink="">
            <xdr:nvSpPr>
              <xdr:cNvPr id="58" name="Овал 57"/>
              <xdr:cNvSpPr/>
            </xdr:nvSpPr>
            <xdr:spPr>
              <a:xfrm>
                <a:off x="1417112" y="11329755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38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коричне-вый</a:t>
                </a:r>
              </a:p>
            </xdr:txBody>
          </xdr:sp>
          <xdr:sp macro="" textlink="">
            <xdr:nvSpPr>
              <xdr:cNvPr id="68" name="Овал 67"/>
              <xdr:cNvSpPr/>
            </xdr:nvSpPr>
            <xdr:spPr>
              <a:xfrm>
                <a:off x="6717503" y="11361486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39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серый</a:t>
                </a:r>
              </a:p>
            </xdr:txBody>
          </xdr:sp>
          <xdr:sp macro="" textlink="">
            <xdr:nvSpPr>
              <xdr:cNvPr id="69" name="Овал 68"/>
              <xdr:cNvSpPr/>
            </xdr:nvSpPr>
            <xdr:spPr>
              <a:xfrm>
                <a:off x="5813771" y="11361484"/>
                <a:ext cx="673614" cy="664649"/>
              </a:xfrm>
              <a:prstGeom prst="ellipse">
                <a:avLst/>
              </a:prstGeom>
              <a:blipFill>
                <a:blip xmlns:r="http://schemas.openxmlformats.org/officeDocument/2006/relationships" r:embed="rId40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ru-RU" sz="800"/>
                  <a:t>серый</a:t>
                </a:r>
              </a:p>
            </xdr:txBody>
          </xdr:sp>
          <xdr:sp macro="" textlink="">
            <xdr:nvSpPr>
              <xdr:cNvPr id="70" name="Овал 69"/>
              <xdr:cNvSpPr/>
            </xdr:nvSpPr>
            <xdr:spPr>
              <a:xfrm>
                <a:off x="4909682" y="11342446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1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ru-RU" sz="800"/>
                  <a:t>синий</a:t>
                </a:r>
              </a:p>
            </xdr:txBody>
          </xdr:sp>
          <xdr:sp macro="" textlink="">
            <xdr:nvSpPr>
              <xdr:cNvPr id="71" name="Овал 70"/>
              <xdr:cNvSpPr/>
            </xdr:nvSpPr>
            <xdr:spPr>
              <a:xfrm>
                <a:off x="4034861" y="11342451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2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голубой</a:t>
                </a:r>
              </a:p>
            </xdr:txBody>
          </xdr:sp>
          <xdr:sp macro="" textlink="">
            <xdr:nvSpPr>
              <xdr:cNvPr id="72" name="Овал 71"/>
              <xdr:cNvSpPr/>
            </xdr:nvSpPr>
            <xdr:spPr>
              <a:xfrm>
                <a:off x="3178031" y="11336108"/>
                <a:ext cx="67361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3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зеленый</a:t>
                </a:r>
              </a:p>
            </xdr:txBody>
          </xdr:sp>
          <xdr:sp macro="" textlink="">
            <xdr:nvSpPr>
              <xdr:cNvPr id="73" name="Овал 72"/>
              <xdr:cNvSpPr/>
            </xdr:nvSpPr>
            <xdr:spPr>
              <a:xfrm>
                <a:off x="2309922" y="11336104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4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зеленый</a:t>
                </a:r>
              </a:p>
            </xdr:txBody>
          </xdr:sp>
        </xdr:grpSp>
        <xdr:grpSp>
          <xdr:nvGrpSpPr>
            <xdr:cNvPr id="1571" name="Группа 75"/>
            <xdr:cNvGrpSpPr>
              <a:grpSpLocks/>
            </xdr:cNvGrpSpPr>
          </xdr:nvGrpSpPr>
          <xdr:grpSpPr bwMode="auto">
            <a:xfrm>
              <a:off x="1085850" y="10502899"/>
              <a:ext cx="7346200" cy="672404"/>
              <a:chOff x="1085850" y="10502899"/>
              <a:chExt cx="7346200" cy="672404"/>
            </a:xfrm>
          </xdr:grpSpPr>
          <xdr:sp macro="" textlink="">
            <xdr:nvSpPr>
              <xdr:cNvPr id="31" name="Овал 30"/>
              <xdr:cNvSpPr/>
            </xdr:nvSpPr>
            <xdr:spPr>
              <a:xfrm>
                <a:off x="1085850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45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>
                  <a:lnSpc>
                    <a:spcPts val="1000"/>
                  </a:lnSpc>
                </a:pPr>
                <a:r>
                  <a:rPr lang="ru-RU" sz="800">
                    <a:solidFill>
                      <a:sysClr val="windowText" lastClr="000000"/>
                    </a:solidFill>
                  </a:rPr>
                  <a:t>белый</a:t>
                </a:r>
              </a:p>
            </xdr:txBody>
          </xdr:sp>
          <xdr:sp macro="" textlink="">
            <xdr:nvSpPr>
              <xdr:cNvPr id="55" name="Овал 54"/>
              <xdr:cNvSpPr>
                <a:spLocks/>
              </xdr:cNvSpPr>
            </xdr:nvSpPr>
            <xdr:spPr>
              <a:xfrm>
                <a:off x="1924689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46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светло</a:t>
                </a:r>
                <a:r>
                  <a:rPr lang="en-US" sz="800">
                    <a:solidFill>
                      <a:sysClr val="windowText" lastClr="000000"/>
                    </a:solidFill>
                  </a:rPr>
                  <a:t> -</a:t>
                </a:r>
                <a:endParaRPr lang="ru-RU" sz="800">
                  <a:solidFill>
                    <a:sysClr val="windowText" lastClr="000000"/>
                  </a:solidFill>
                </a:endParaRPr>
              </a:p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серый</a:t>
                </a:r>
              </a:p>
            </xdr:txBody>
          </xdr:sp>
          <xdr:sp macro="" textlink="">
            <xdr:nvSpPr>
              <xdr:cNvPr id="56" name="Овал 55"/>
              <xdr:cNvSpPr>
                <a:spLocks noChangeAspect="1"/>
              </xdr:cNvSpPr>
            </xdr:nvSpPr>
            <xdr:spPr>
              <a:xfrm>
                <a:off x="2750819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47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желтый</a:t>
                </a:r>
              </a:p>
            </xdr:txBody>
          </xdr:sp>
          <xdr:sp macro="" textlink="">
            <xdr:nvSpPr>
              <xdr:cNvPr id="57" name="Овал 56"/>
              <xdr:cNvSpPr>
                <a:spLocks/>
              </xdr:cNvSpPr>
            </xdr:nvSpPr>
            <xdr:spPr>
              <a:xfrm>
                <a:off x="3589659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48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салатовый</a:t>
                </a:r>
              </a:p>
            </xdr:txBody>
          </xdr:sp>
          <xdr:sp macro="" textlink="">
            <xdr:nvSpPr>
              <xdr:cNvPr id="64" name="Овал 63"/>
              <xdr:cNvSpPr/>
            </xdr:nvSpPr>
            <xdr:spPr>
              <a:xfrm>
                <a:off x="4428498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49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сирене-вый</a:t>
                </a:r>
              </a:p>
            </xdr:txBody>
          </xdr:sp>
          <xdr:sp macro="" textlink="">
            <xdr:nvSpPr>
              <xdr:cNvPr id="65" name="Овал 64"/>
              <xdr:cNvSpPr/>
            </xdr:nvSpPr>
            <xdr:spPr>
              <a:xfrm>
                <a:off x="5267338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0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розовый</a:t>
                </a:r>
              </a:p>
            </xdr:txBody>
          </xdr:sp>
          <xdr:sp macro="" textlink="">
            <xdr:nvSpPr>
              <xdr:cNvPr id="66" name="Овал 65"/>
              <xdr:cNvSpPr/>
            </xdr:nvSpPr>
            <xdr:spPr>
              <a:xfrm>
                <a:off x="6093467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51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оранже-вый</a:t>
                </a:r>
              </a:p>
            </xdr:txBody>
          </xdr:sp>
          <xdr:sp macro="" textlink="">
            <xdr:nvSpPr>
              <xdr:cNvPr id="67" name="Овал 66"/>
              <xdr:cNvSpPr/>
            </xdr:nvSpPr>
            <xdr:spPr>
              <a:xfrm>
                <a:off x="7771146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2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коричне-вый</a:t>
                </a:r>
              </a:p>
            </xdr:txBody>
          </xdr:sp>
          <xdr:sp macro="" textlink="">
            <xdr:nvSpPr>
              <xdr:cNvPr id="75" name="Овал 74"/>
              <xdr:cNvSpPr/>
            </xdr:nvSpPr>
            <xdr:spPr>
              <a:xfrm>
                <a:off x="6932307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3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/>
                  <a:t>красный</a:t>
                </a:r>
              </a:p>
            </xdr:txBody>
          </xdr:sp>
        </xdr:grpSp>
      </xdr:grpSp>
      <xdr:sp macro="" textlink="">
        <xdr:nvSpPr>
          <xdr:cNvPr id="147" name="Овал 146"/>
          <xdr:cNvSpPr/>
        </xdr:nvSpPr>
        <xdr:spPr bwMode="auto">
          <a:xfrm>
            <a:off x="7428615" y="11817350"/>
            <a:ext cx="660400" cy="667151"/>
          </a:xfrm>
          <a:prstGeom prst="ellipse">
            <a:avLst/>
          </a:prstGeom>
          <a:solidFill>
            <a:schemeClr val="tx1"/>
          </a:solid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черный</a:t>
            </a:r>
          </a:p>
        </xdr:txBody>
      </xdr:sp>
    </xdr:grpSp>
    <xdr:clientData/>
  </xdr:twoCellAnchor>
  <xdr:twoCellAnchor>
    <xdr:from>
      <xdr:col>1</xdr:col>
      <xdr:colOff>536864</xdr:colOff>
      <xdr:row>861</xdr:row>
      <xdr:rowOff>38231</xdr:rowOff>
    </xdr:from>
    <xdr:to>
      <xdr:col>8</xdr:col>
      <xdr:colOff>701387</xdr:colOff>
      <xdr:row>869</xdr:row>
      <xdr:rowOff>103080</xdr:rowOff>
    </xdr:to>
    <xdr:grpSp>
      <xdr:nvGrpSpPr>
        <xdr:cNvPr id="159" name="Группа 158"/>
        <xdr:cNvGrpSpPr/>
      </xdr:nvGrpSpPr>
      <xdr:grpSpPr>
        <a:xfrm>
          <a:off x="1213139" y="185042306"/>
          <a:ext cx="7717848" cy="1665049"/>
          <a:chOff x="933450" y="129432050"/>
          <a:chExt cx="7340600" cy="1656207"/>
        </a:xfrm>
      </xdr:grpSpPr>
      <xdr:grpSp>
        <xdr:nvGrpSpPr>
          <xdr:cNvPr id="1522" name="Группа 75"/>
          <xdr:cNvGrpSpPr>
            <a:grpSpLocks/>
          </xdr:cNvGrpSpPr>
        </xdr:nvGrpSpPr>
        <xdr:grpSpPr bwMode="auto">
          <a:xfrm>
            <a:off x="933450" y="129432050"/>
            <a:ext cx="7340600" cy="672768"/>
            <a:chOff x="1085850" y="10502899"/>
            <a:chExt cx="7346200" cy="672404"/>
          </a:xfrm>
        </xdr:grpSpPr>
        <xdr:sp macro="" textlink="">
          <xdr:nvSpPr>
            <xdr:cNvPr id="179" name="Овал 178"/>
            <xdr:cNvSpPr/>
          </xdr:nvSpPr>
          <xdr:spPr>
            <a:xfrm>
              <a:off x="1085850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4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>
                <a:lnSpc>
                  <a:spcPts val="1000"/>
                </a:lnSpc>
              </a:pPr>
              <a:r>
                <a:rPr lang="ru-RU" sz="800">
                  <a:solidFill>
                    <a:sysClr val="windowText" lastClr="000000"/>
                  </a:solidFill>
                </a:rPr>
                <a:t>белый</a:t>
              </a:r>
            </a:p>
          </xdr:txBody>
        </xdr:sp>
        <xdr:sp macro="" textlink="">
          <xdr:nvSpPr>
            <xdr:cNvPr id="180" name="Овал 179"/>
            <xdr:cNvSpPr>
              <a:spLocks/>
            </xdr:cNvSpPr>
          </xdr:nvSpPr>
          <xdr:spPr>
            <a:xfrm>
              <a:off x="1924689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46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светло</a:t>
              </a:r>
              <a:r>
                <a:rPr lang="en-US" sz="800">
                  <a:solidFill>
                    <a:sysClr val="windowText" lastClr="000000"/>
                  </a:solidFill>
                </a:rPr>
                <a:t> -</a:t>
              </a:r>
              <a:endParaRPr lang="ru-RU" sz="800">
                <a:solidFill>
                  <a:sysClr val="windowText" lastClr="000000"/>
                </a:solidFill>
              </a:endParaRPr>
            </a:p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серый</a:t>
              </a:r>
            </a:p>
          </xdr:txBody>
        </xdr:sp>
        <xdr:sp macro="" textlink="">
          <xdr:nvSpPr>
            <xdr:cNvPr id="181" name="Овал 180"/>
            <xdr:cNvSpPr>
              <a:spLocks noChangeAspect="1"/>
            </xdr:cNvSpPr>
          </xdr:nvSpPr>
          <xdr:spPr>
            <a:xfrm>
              <a:off x="2750819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47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желтый</a:t>
              </a:r>
            </a:p>
          </xdr:txBody>
        </xdr:sp>
        <xdr:sp macro="" textlink="">
          <xdr:nvSpPr>
            <xdr:cNvPr id="182" name="Овал 181"/>
            <xdr:cNvSpPr>
              <a:spLocks/>
            </xdr:cNvSpPr>
          </xdr:nvSpPr>
          <xdr:spPr>
            <a:xfrm>
              <a:off x="3589659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48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салатовый</a:t>
              </a:r>
            </a:p>
          </xdr:txBody>
        </xdr:sp>
        <xdr:sp macro="" textlink="">
          <xdr:nvSpPr>
            <xdr:cNvPr id="183" name="Овал 182"/>
            <xdr:cNvSpPr/>
          </xdr:nvSpPr>
          <xdr:spPr>
            <a:xfrm>
              <a:off x="4428498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4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сирене-вый</a:t>
              </a:r>
            </a:p>
          </xdr:txBody>
        </xdr:sp>
        <xdr:sp macro="" textlink="">
          <xdr:nvSpPr>
            <xdr:cNvPr id="184" name="Овал 183"/>
            <xdr:cNvSpPr/>
          </xdr:nvSpPr>
          <xdr:spPr>
            <a:xfrm>
              <a:off x="5267338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розовый</a:t>
              </a:r>
            </a:p>
          </xdr:txBody>
        </xdr:sp>
        <xdr:sp macro="" textlink="">
          <xdr:nvSpPr>
            <xdr:cNvPr id="185" name="Овал 184"/>
            <xdr:cNvSpPr/>
          </xdr:nvSpPr>
          <xdr:spPr>
            <a:xfrm>
              <a:off x="6093467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5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оранже-вый</a:t>
              </a:r>
            </a:p>
          </xdr:txBody>
        </xdr:sp>
        <xdr:sp macro="" textlink="">
          <xdr:nvSpPr>
            <xdr:cNvPr id="186" name="Овал 185"/>
            <xdr:cNvSpPr/>
          </xdr:nvSpPr>
          <xdr:spPr>
            <a:xfrm>
              <a:off x="7771146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87" name="Овал 186"/>
            <xdr:cNvSpPr/>
          </xdr:nvSpPr>
          <xdr:spPr>
            <a:xfrm>
              <a:off x="6932307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красный</a:t>
              </a:r>
            </a:p>
          </xdr:txBody>
        </xdr:sp>
      </xdr:grpSp>
      <xdr:grpSp>
        <xdr:nvGrpSpPr>
          <xdr:cNvPr id="158" name="Группа 157"/>
          <xdr:cNvGrpSpPr/>
        </xdr:nvGrpSpPr>
        <xdr:grpSpPr>
          <a:xfrm>
            <a:off x="1270695" y="130390145"/>
            <a:ext cx="6663206" cy="698112"/>
            <a:chOff x="1270695" y="130390145"/>
            <a:chExt cx="6663206" cy="698112"/>
          </a:xfrm>
        </xdr:grpSpPr>
        <xdr:sp macro="" textlink="">
          <xdr:nvSpPr>
            <xdr:cNvPr id="188" name="Овал 187"/>
            <xdr:cNvSpPr/>
          </xdr:nvSpPr>
          <xdr:spPr bwMode="auto">
            <a:xfrm>
              <a:off x="1270695" y="130423233"/>
              <a:ext cx="660400" cy="665024"/>
            </a:xfrm>
            <a:prstGeom prst="ellipse">
              <a:avLst/>
            </a:prstGeom>
            <a:blipFill>
              <a:blip xmlns:r="http://schemas.openxmlformats.org/officeDocument/2006/relationships" r:embed="rId38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89" name="Овал 188"/>
            <xdr:cNvSpPr/>
          </xdr:nvSpPr>
          <xdr:spPr bwMode="auto">
            <a:xfrm>
              <a:off x="6426328" y="130416719"/>
              <a:ext cx="660400" cy="665006"/>
            </a:xfrm>
            <a:prstGeom prst="ellipse">
              <a:avLst/>
            </a:prstGeom>
            <a:blipFill>
              <a:blip xmlns:r="http://schemas.openxmlformats.org/officeDocument/2006/relationships" r:embed="rId3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90" name="Овал 189"/>
            <xdr:cNvSpPr/>
          </xdr:nvSpPr>
          <xdr:spPr bwMode="auto">
            <a:xfrm>
              <a:off x="5554657" y="130409953"/>
              <a:ext cx="673100" cy="665022"/>
            </a:xfrm>
            <a:prstGeom prst="ellipse">
              <a:avLst/>
            </a:prstGeom>
            <a:blipFill>
              <a:blip xmlns:r="http://schemas.openxmlformats.org/officeDocument/2006/relationships" r:embed="rId4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91" name="Овал 190"/>
            <xdr:cNvSpPr/>
          </xdr:nvSpPr>
          <xdr:spPr bwMode="auto">
            <a:xfrm>
              <a:off x="4660279" y="130409978"/>
              <a:ext cx="660400" cy="665023"/>
            </a:xfrm>
            <a:prstGeom prst="ellipse">
              <a:avLst/>
            </a:prstGeom>
            <a:blipFill>
              <a:blip xmlns:r="http://schemas.openxmlformats.org/officeDocument/2006/relationships" r:embed="rId4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синий</a:t>
              </a:r>
            </a:p>
          </xdr:txBody>
        </xdr:sp>
        <xdr:sp macro="" textlink="">
          <xdr:nvSpPr>
            <xdr:cNvPr id="192" name="Овал 191"/>
            <xdr:cNvSpPr/>
          </xdr:nvSpPr>
          <xdr:spPr bwMode="auto">
            <a:xfrm>
              <a:off x="3824909" y="130403426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голубой</a:t>
              </a:r>
            </a:p>
          </xdr:txBody>
        </xdr:sp>
        <xdr:sp macro="" textlink="">
          <xdr:nvSpPr>
            <xdr:cNvPr id="193" name="Овал 192"/>
            <xdr:cNvSpPr/>
          </xdr:nvSpPr>
          <xdr:spPr bwMode="auto">
            <a:xfrm>
              <a:off x="2965038" y="130390145"/>
              <a:ext cx="673100" cy="665007"/>
            </a:xfrm>
            <a:prstGeom prst="ellipse">
              <a:avLst/>
            </a:prstGeom>
            <a:blipFill>
              <a:blip xmlns:r="http://schemas.openxmlformats.org/officeDocument/2006/relationships" r:embed="rId4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94" name="Овал 193"/>
            <xdr:cNvSpPr/>
          </xdr:nvSpPr>
          <xdr:spPr bwMode="auto">
            <a:xfrm>
              <a:off x="2094263" y="130416667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54" name="Овал 153"/>
            <xdr:cNvSpPr/>
          </xdr:nvSpPr>
          <xdr:spPr bwMode="auto">
            <a:xfrm>
              <a:off x="7273501" y="130409942"/>
              <a:ext cx="660400" cy="667168"/>
            </a:xfrm>
            <a:prstGeom prst="ellipse">
              <a:avLst/>
            </a:prstGeom>
            <a:solidFill>
              <a:schemeClr val="tx1"/>
            </a:solid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черный</a:t>
              </a:r>
            </a:p>
          </xdr:txBody>
        </xdr:sp>
      </xdr:grpSp>
    </xdr:grpSp>
    <xdr:clientData/>
  </xdr:twoCellAnchor>
  <xdr:twoCellAnchor editAs="oneCell">
    <xdr:from>
      <xdr:col>4</xdr:col>
      <xdr:colOff>511828</xdr:colOff>
      <xdr:row>493</xdr:row>
      <xdr:rowOff>19050</xdr:rowOff>
    </xdr:from>
    <xdr:to>
      <xdr:col>8</xdr:col>
      <xdr:colOff>514350</xdr:colOff>
      <xdr:row>509</xdr:row>
      <xdr:rowOff>146048</xdr:rowOff>
    </xdr:to>
    <xdr:pic>
      <xdr:nvPicPr>
        <xdr:cNvPr id="164" name="Рисунок 163" descr="Медуза большая.jpg"/>
        <xdr:cNvPicPr>
          <a:picLocks noChangeAspect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>
          <a:off x="5223528" y="100609400"/>
          <a:ext cx="3539472" cy="340359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736600</xdr:colOff>
      <xdr:row>548</xdr:row>
      <xdr:rowOff>68430</xdr:rowOff>
    </xdr:from>
    <xdr:to>
      <xdr:col>8</xdr:col>
      <xdr:colOff>12699</xdr:colOff>
      <xdr:row>563</xdr:row>
      <xdr:rowOff>91626</xdr:rowOff>
    </xdr:to>
    <xdr:pic>
      <xdr:nvPicPr>
        <xdr:cNvPr id="166" name="Picture 2"/>
        <xdr:cNvPicPr>
          <a:picLocks noChangeAspect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5327650" y="96442380"/>
          <a:ext cx="2813049" cy="288069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1860550</xdr:colOff>
      <xdr:row>154</xdr:row>
      <xdr:rowOff>6350</xdr:rowOff>
    </xdr:from>
    <xdr:to>
      <xdr:col>6</xdr:col>
      <xdr:colOff>58878</xdr:colOff>
      <xdr:row>155</xdr:row>
      <xdr:rowOff>0</xdr:rowOff>
    </xdr:to>
    <xdr:pic>
      <xdr:nvPicPr>
        <xdr:cNvPr id="168" name="Рисунок 167" descr="DSC_0058_1.jpg"/>
        <xdr:cNvPicPr>
          <a:picLocks noChangeAspect="1"/>
        </xdr:cNvPicPr>
      </xdr:nvPicPr>
      <xdr:blipFill>
        <a:blip xmlns:r="http://schemas.openxmlformats.org/officeDocument/2006/relationships" r:embed="rId56"/>
        <a:srcRect t="7062" b="18489"/>
        <a:stretch>
          <a:fillRect/>
        </a:stretch>
      </xdr:blipFill>
      <xdr:spPr>
        <a:xfrm>
          <a:off x="2540000" y="36537900"/>
          <a:ext cx="3989528" cy="1974850"/>
        </a:xfrm>
        <a:prstGeom prst="rect">
          <a:avLst/>
        </a:prstGeom>
      </xdr:spPr>
    </xdr:pic>
    <xdr:clientData/>
  </xdr:twoCellAnchor>
  <xdr:twoCellAnchor editAs="oneCell">
    <xdr:from>
      <xdr:col>6</xdr:col>
      <xdr:colOff>770582</xdr:colOff>
      <xdr:row>460</xdr:row>
      <xdr:rowOff>69850</xdr:rowOff>
    </xdr:from>
    <xdr:to>
      <xdr:col>8</xdr:col>
      <xdr:colOff>721174</xdr:colOff>
      <xdr:row>469</xdr:row>
      <xdr:rowOff>44650</xdr:rowOff>
    </xdr:to>
    <xdr:pic>
      <xdr:nvPicPr>
        <xdr:cNvPr id="157" name="Рисунок 156" descr="клапан Форпост.jpg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241232" y="94132400"/>
          <a:ext cx="1728592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300702</xdr:colOff>
      <xdr:row>460</xdr:row>
      <xdr:rowOff>69850</xdr:rowOff>
    </xdr:from>
    <xdr:to>
      <xdr:col>6</xdr:col>
      <xdr:colOff>599482</xdr:colOff>
      <xdr:row>469</xdr:row>
      <xdr:rowOff>44650</xdr:rowOff>
    </xdr:to>
    <xdr:pic>
      <xdr:nvPicPr>
        <xdr:cNvPr id="160" name="Рисунок 159" descr="Клапан.jpg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012402" y="94132400"/>
          <a:ext cx="2057730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476672</xdr:colOff>
      <xdr:row>617</xdr:row>
      <xdr:rowOff>6350</xdr:rowOff>
    </xdr:from>
    <xdr:to>
      <xdr:col>8</xdr:col>
      <xdr:colOff>25399</xdr:colOff>
      <xdr:row>635</xdr:row>
      <xdr:rowOff>184151</xdr:rowOff>
    </xdr:to>
    <xdr:pic>
      <xdr:nvPicPr>
        <xdr:cNvPr id="161" name="Рисунок 160" descr="ТемплМая.jpg"/>
        <xdr:cNvPicPr>
          <a:picLocks noChangeAspect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5067722" y="114014250"/>
          <a:ext cx="3085677" cy="37592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660400</xdr:colOff>
      <xdr:row>473</xdr:row>
      <xdr:rowOff>146049</xdr:rowOff>
    </xdr:from>
    <xdr:to>
      <xdr:col>7</xdr:col>
      <xdr:colOff>768350</xdr:colOff>
      <xdr:row>490</xdr:row>
      <xdr:rowOff>121497</xdr:rowOff>
    </xdr:to>
    <xdr:pic>
      <xdr:nvPicPr>
        <xdr:cNvPr id="169" name="Рисунок 168" descr="Башня.jpg"/>
        <xdr:cNvPicPr>
          <a:picLocks noChangeAspect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>
          <a:off x="5251450" y="85585299"/>
          <a:ext cx="2870200" cy="332189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355600</xdr:colOff>
      <xdr:row>530</xdr:row>
      <xdr:rowOff>139700</xdr:rowOff>
    </xdr:from>
    <xdr:to>
      <xdr:col>7</xdr:col>
      <xdr:colOff>660400</xdr:colOff>
      <xdr:row>543</xdr:row>
      <xdr:rowOff>180156</xdr:rowOff>
    </xdr:to>
    <xdr:pic>
      <xdr:nvPicPr>
        <xdr:cNvPr id="173" name="Рисунок 172" descr="Конверт.jpg"/>
        <xdr:cNvPicPr>
          <a:picLocks noChangeAspect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>
          <a:off x="4946650" y="96977200"/>
          <a:ext cx="3067050" cy="272015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622300</xdr:colOff>
      <xdr:row>598</xdr:row>
      <xdr:rowOff>165462</xdr:rowOff>
    </xdr:from>
    <xdr:to>
      <xdr:col>8</xdr:col>
      <xdr:colOff>57150</xdr:colOff>
      <xdr:row>614</xdr:row>
      <xdr:rowOff>93979</xdr:rowOff>
    </xdr:to>
    <xdr:pic>
      <xdr:nvPicPr>
        <xdr:cNvPr id="174" name="Рисунок 173" descr="Темпл.jpg"/>
        <xdr:cNvPicPr>
          <a:picLocks noChangeAspect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>
          <a:off x="5213350" y="110388762"/>
          <a:ext cx="2971800" cy="314161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228600</xdr:colOff>
      <xdr:row>567</xdr:row>
      <xdr:rowOff>58655</xdr:rowOff>
    </xdr:from>
    <xdr:to>
      <xdr:col>8</xdr:col>
      <xdr:colOff>419100</xdr:colOff>
      <xdr:row>578</xdr:row>
      <xdr:rowOff>122348</xdr:rowOff>
    </xdr:to>
    <xdr:pic>
      <xdr:nvPicPr>
        <xdr:cNvPr id="175" name="Рисунок 174" descr="Змея.jpg"/>
        <xdr:cNvPicPr>
          <a:picLocks noChangeAspect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4940300" y="115292105"/>
          <a:ext cx="3727450" cy="245764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361950</xdr:colOff>
      <xdr:row>460</xdr:row>
      <xdr:rowOff>73450</xdr:rowOff>
    </xdr:from>
    <xdr:to>
      <xdr:col>1</xdr:col>
      <xdr:colOff>2190750</xdr:colOff>
      <xdr:row>469</xdr:row>
      <xdr:rowOff>44650</xdr:rowOff>
    </xdr:to>
    <xdr:pic>
      <xdr:nvPicPr>
        <xdr:cNvPr id="176" name="Рисунок 175" descr="Ручки.jpg"/>
        <xdr:cNvPicPr>
          <a:picLocks noChangeAspect="1"/>
        </xdr:cNvPicPr>
      </xdr:nvPicPr>
      <xdr:blipFill>
        <a:blip xmlns:r="http://schemas.openxmlformats.org/officeDocument/2006/relationships" r:embed="rId64"/>
        <a:srcRect l="3097" r="7715"/>
        <a:stretch>
          <a:fillRect/>
        </a:stretch>
      </xdr:blipFill>
      <xdr:spPr>
        <a:xfrm>
          <a:off x="1041400" y="94136000"/>
          <a:ext cx="18288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2361851</xdr:colOff>
      <xdr:row>460</xdr:row>
      <xdr:rowOff>73450</xdr:rowOff>
    </xdr:from>
    <xdr:to>
      <xdr:col>4</xdr:col>
      <xdr:colOff>129601</xdr:colOff>
      <xdr:row>469</xdr:row>
      <xdr:rowOff>44650</xdr:rowOff>
    </xdr:to>
    <xdr:pic>
      <xdr:nvPicPr>
        <xdr:cNvPr id="177" name="Рисунок 176" descr="Клапан.jpg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3041301" y="94136000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495300</xdr:colOff>
      <xdr:row>272</xdr:row>
      <xdr:rowOff>25238</xdr:rowOff>
    </xdr:from>
    <xdr:to>
      <xdr:col>7</xdr:col>
      <xdr:colOff>717550</xdr:colOff>
      <xdr:row>284</xdr:row>
      <xdr:rowOff>136526</xdr:rowOff>
    </xdr:to>
    <xdr:pic>
      <xdr:nvPicPr>
        <xdr:cNvPr id="134" name="Рисунок 133" descr="УголокW.jpg"/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4432300" y="64312638"/>
          <a:ext cx="3759200" cy="281638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241300</xdr:colOff>
      <xdr:row>251</xdr:row>
      <xdr:rowOff>76872</xdr:rowOff>
    </xdr:from>
    <xdr:to>
      <xdr:col>8</xdr:col>
      <xdr:colOff>38100</xdr:colOff>
      <xdr:row>265</xdr:row>
      <xdr:rowOff>18417</xdr:rowOff>
    </xdr:to>
    <xdr:pic>
      <xdr:nvPicPr>
        <xdr:cNvPr id="142" name="Рисунок 141" descr="Малая-стена-W.jpg"/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4832350" y="59919272"/>
          <a:ext cx="3333750" cy="305304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99986</xdr:colOff>
      <xdr:row>210</xdr:row>
      <xdr:rowOff>196849</xdr:rowOff>
    </xdr:from>
    <xdr:to>
      <xdr:col>7</xdr:col>
      <xdr:colOff>704850</xdr:colOff>
      <xdr:row>224</xdr:row>
      <xdr:rowOff>117780</xdr:rowOff>
    </xdr:to>
    <xdr:pic>
      <xdr:nvPicPr>
        <xdr:cNvPr id="144" name="Рисунок 143" descr="Клин-W.jpg"/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4691036" y="51371499"/>
          <a:ext cx="3367114" cy="303243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742950</xdr:colOff>
      <xdr:row>173</xdr:row>
      <xdr:rowOff>58757</xdr:rowOff>
    </xdr:from>
    <xdr:to>
      <xdr:col>7</xdr:col>
      <xdr:colOff>621419</xdr:colOff>
      <xdr:row>188</xdr:row>
      <xdr:rowOff>133351</xdr:rowOff>
    </xdr:to>
    <xdr:pic>
      <xdr:nvPicPr>
        <xdr:cNvPr id="139" name="Рисунок 138" descr="Большая-стена-W2.jpg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559300" y="43092707"/>
          <a:ext cx="3415419" cy="365599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584200</xdr:colOff>
      <xdr:row>965</xdr:row>
      <xdr:rowOff>169556</xdr:rowOff>
    </xdr:from>
    <xdr:to>
      <xdr:col>7</xdr:col>
      <xdr:colOff>701676</xdr:colOff>
      <xdr:row>972</xdr:row>
      <xdr:rowOff>151764</xdr:rowOff>
    </xdr:to>
    <xdr:pic>
      <xdr:nvPicPr>
        <xdr:cNvPr id="146" name="Рисунок 145" descr="Груз2.png"/>
        <xdr:cNvPicPr>
          <a:picLocks noChangeAspect="1"/>
        </xdr:cNvPicPr>
      </xdr:nvPicPr>
      <xdr:blipFill>
        <a:blip xmlns:r="http://schemas.openxmlformats.org/officeDocument/2006/relationships" r:embed="rId70" cstate="screen">
          <a:lum bright="-10000" contrast="10000"/>
        </a:blip>
        <a:stretch>
          <a:fillRect/>
        </a:stretch>
      </xdr:blipFill>
      <xdr:spPr>
        <a:xfrm>
          <a:off x="5175250" y="158716356"/>
          <a:ext cx="2879726" cy="138555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266700</xdr:colOff>
      <xdr:row>952</xdr:row>
      <xdr:rowOff>25400</xdr:rowOff>
    </xdr:from>
    <xdr:to>
      <xdr:col>8</xdr:col>
      <xdr:colOff>35878</xdr:colOff>
      <xdr:row>961</xdr:row>
      <xdr:rowOff>185420</xdr:rowOff>
    </xdr:to>
    <xdr:pic>
      <xdr:nvPicPr>
        <xdr:cNvPr id="152" name="Рисунок 151" descr="Сумка2.png"/>
        <xdr:cNvPicPr>
          <a:picLocks noChangeAspect="1"/>
        </xdr:cNvPicPr>
      </xdr:nvPicPr>
      <xdr:blipFill>
        <a:blip xmlns:r="http://schemas.openxmlformats.org/officeDocument/2006/relationships" r:embed="rId71" cstate="screen"/>
        <a:stretch>
          <a:fillRect/>
        </a:stretch>
      </xdr:blipFill>
      <xdr:spPr>
        <a:xfrm>
          <a:off x="4857750" y="155930600"/>
          <a:ext cx="3306128" cy="198882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429684</xdr:colOff>
      <xdr:row>513</xdr:row>
      <xdr:rowOff>44450</xdr:rowOff>
    </xdr:from>
    <xdr:to>
      <xdr:col>8</xdr:col>
      <xdr:colOff>508000</xdr:colOff>
      <xdr:row>526</xdr:row>
      <xdr:rowOff>95250</xdr:rowOff>
    </xdr:to>
    <xdr:pic>
      <xdr:nvPicPr>
        <xdr:cNvPr id="153" name="Рисунок 152" descr="Медуза-мaл.jpg"/>
        <xdr:cNvPicPr>
          <a:picLocks noChangeAspect="1"/>
        </xdr:cNvPicPr>
      </xdr:nvPicPr>
      <xdr:blipFill>
        <a:blip xmlns:r="http://schemas.openxmlformats.org/officeDocument/2006/relationships" r:embed="rId72" cstate="screen"/>
        <a:stretch>
          <a:fillRect/>
        </a:stretch>
      </xdr:blipFill>
      <xdr:spPr>
        <a:xfrm>
          <a:off x="5141384" y="104667050"/>
          <a:ext cx="3615266" cy="27114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371971</xdr:colOff>
      <xdr:row>288</xdr:row>
      <xdr:rowOff>44450</xdr:rowOff>
    </xdr:from>
    <xdr:to>
      <xdr:col>8</xdr:col>
      <xdr:colOff>590551</xdr:colOff>
      <xdr:row>288</xdr:row>
      <xdr:rowOff>3327400</xdr:rowOff>
    </xdr:to>
    <xdr:pic>
      <xdr:nvPicPr>
        <xdr:cNvPr id="145" name="Рисунок 144" descr="новая вставка спортивные укрытия2.jpg"/>
        <xdr:cNvPicPr>
          <a:picLocks noChangeAspect="1"/>
        </xdr:cNvPicPr>
      </xdr:nvPicPr>
      <xdr:blipFill>
        <a:blip xmlns:r="http://schemas.openxmlformats.org/officeDocument/2006/relationships" r:embed="rId73"/>
        <a:srcRect t="26927" b="9633"/>
        <a:stretch>
          <a:fillRect/>
        </a:stretch>
      </xdr:blipFill>
      <xdr:spPr>
        <a:xfrm>
          <a:off x="1051421" y="68027550"/>
          <a:ext cx="7787780" cy="3282950"/>
        </a:xfrm>
        <a:prstGeom prst="rect">
          <a:avLst/>
        </a:prstGeom>
      </xdr:spPr>
    </xdr:pic>
    <xdr:clientData/>
  </xdr:twoCellAnchor>
  <xdr:twoCellAnchor editAs="oneCell">
    <xdr:from>
      <xdr:col>5</xdr:col>
      <xdr:colOff>634422</xdr:colOff>
      <xdr:row>822</xdr:row>
      <xdr:rowOff>128156</xdr:rowOff>
    </xdr:from>
    <xdr:to>
      <xdr:col>8</xdr:col>
      <xdr:colOff>69272</xdr:colOff>
      <xdr:row>830</xdr:row>
      <xdr:rowOff>173937</xdr:rowOff>
    </xdr:to>
    <xdr:pic>
      <xdr:nvPicPr>
        <xdr:cNvPr id="163" name="Рисунок 162" descr="G2E_9D61oHw_cr.jpg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6314786" y="176418588"/>
          <a:ext cx="1980622" cy="163905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5</xdr:col>
      <xdr:colOff>221226</xdr:colOff>
      <xdr:row>658</xdr:row>
      <xdr:rowOff>19049</xdr:rowOff>
    </xdr:from>
    <xdr:to>
      <xdr:col>7</xdr:col>
      <xdr:colOff>469900</xdr:colOff>
      <xdr:row>676</xdr:row>
      <xdr:rowOff>98874</xdr:rowOff>
    </xdr:to>
    <xdr:pic>
      <xdr:nvPicPr>
        <xdr:cNvPr id="162" name="Рисунок 161" descr="Конус.jpg"/>
        <xdr:cNvPicPr>
          <a:picLocks noChangeAspect="1"/>
        </xdr:cNvPicPr>
      </xdr:nvPicPr>
      <xdr:blipFill>
        <a:blip xmlns:r="http://schemas.openxmlformats.org/officeDocument/2006/relationships" r:embed="rId75" cstate="screen"/>
        <a:stretch>
          <a:fillRect/>
        </a:stretch>
      </xdr:blipFill>
      <xdr:spPr>
        <a:xfrm>
          <a:off x="5586976" y="133381749"/>
          <a:ext cx="2026674" cy="364852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355600</xdr:colOff>
      <xdr:row>698</xdr:row>
      <xdr:rowOff>139699</xdr:rowOff>
    </xdr:from>
    <xdr:to>
      <xdr:col>8</xdr:col>
      <xdr:colOff>539332</xdr:colOff>
      <xdr:row>711</xdr:row>
      <xdr:rowOff>193039</xdr:rowOff>
    </xdr:to>
    <xdr:pic>
      <xdr:nvPicPr>
        <xdr:cNvPr id="165" name="Рисунок 164" descr="PSP Race.jpg"/>
        <xdr:cNvPicPr>
          <a:picLocks noChangeAspect="1"/>
        </xdr:cNvPicPr>
      </xdr:nvPicPr>
      <xdr:blipFill>
        <a:blip xmlns:r="http://schemas.openxmlformats.org/officeDocument/2006/relationships" r:embed="rId76" cstate="screen"/>
        <a:stretch>
          <a:fillRect/>
        </a:stretch>
      </xdr:blipFill>
      <xdr:spPr>
        <a:xfrm>
          <a:off x="5067300" y="141522449"/>
          <a:ext cx="3720682" cy="269493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349147</xdr:colOff>
      <xdr:row>716</xdr:row>
      <xdr:rowOff>120651</xdr:rowOff>
    </xdr:from>
    <xdr:to>
      <xdr:col>8</xdr:col>
      <xdr:colOff>524714</xdr:colOff>
      <xdr:row>728</xdr:row>
      <xdr:rowOff>101601</xdr:rowOff>
    </xdr:to>
    <xdr:pic>
      <xdr:nvPicPr>
        <xdr:cNvPr id="170" name="Рисунок 169" descr="miniRace2.jpg"/>
        <xdr:cNvPicPr>
          <a:picLocks noChangeAspect="1"/>
        </xdr:cNvPicPr>
      </xdr:nvPicPr>
      <xdr:blipFill>
        <a:blip xmlns:r="http://schemas.openxmlformats.org/officeDocument/2006/relationships" r:embed="rId77" cstate="screen"/>
        <a:stretch>
          <a:fillRect/>
        </a:stretch>
      </xdr:blipFill>
      <xdr:spPr>
        <a:xfrm>
          <a:off x="5060847" y="145065751"/>
          <a:ext cx="3712517" cy="24193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361949</xdr:colOff>
      <xdr:row>679</xdr:row>
      <xdr:rowOff>92871</xdr:rowOff>
    </xdr:from>
    <xdr:to>
      <xdr:col>8</xdr:col>
      <xdr:colOff>505458</xdr:colOff>
      <xdr:row>694</xdr:row>
      <xdr:rowOff>6349</xdr:rowOff>
    </xdr:to>
    <xdr:pic>
      <xdr:nvPicPr>
        <xdr:cNvPr id="171" name="Рисунок 170" descr="Brick.jpg"/>
        <xdr:cNvPicPr>
          <a:picLocks noChangeAspect="1"/>
        </xdr:cNvPicPr>
      </xdr:nvPicPr>
      <xdr:blipFill>
        <a:blip xmlns:r="http://schemas.openxmlformats.org/officeDocument/2006/relationships" r:embed="rId78" cstate="screen"/>
        <a:stretch>
          <a:fillRect/>
        </a:stretch>
      </xdr:blipFill>
      <xdr:spPr>
        <a:xfrm>
          <a:off x="5073649" y="137703721"/>
          <a:ext cx="3680459" cy="296147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482601</xdr:colOff>
      <xdr:row>733</xdr:row>
      <xdr:rowOff>38477</xdr:rowOff>
    </xdr:from>
    <xdr:to>
      <xdr:col>8</xdr:col>
      <xdr:colOff>590551</xdr:colOff>
      <xdr:row>745</xdr:row>
      <xdr:rowOff>184148</xdr:rowOff>
    </xdr:to>
    <xdr:pic>
      <xdr:nvPicPr>
        <xdr:cNvPr id="197" name="Рисунок 196" descr="Wing3.jpg"/>
        <xdr:cNvPicPr>
          <a:picLocks noChangeAspect="1"/>
        </xdr:cNvPicPr>
      </xdr:nvPicPr>
      <xdr:blipFill>
        <a:blip xmlns:r="http://schemas.openxmlformats.org/officeDocument/2006/relationships" r:embed="rId79" cstate="screen"/>
        <a:stretch>
          <a:fillRect/>
        </a:stretch>
      </xdr:blipFill>
      <xdr:spPr>
        <a:xfrm>
          <a:off x="5194301" y="148349077"/>
          <a:ext cx="3644900" cy="258407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1714500</xdr:colOff>
      <xdr:row>352</xdr:row>
      <xdr:rowOff>31750</xdr:rowOff>
    </xdr:from>
    <xdr:to>
      <xdr:col>2</xdr:col>
      <xdr:colOff>311150</xdr:colOff>
      <xdr:row>356</xdr:row>
      <xdr:rowOff>177800</xdr:rowOff>
    </xdr:to>
    <xdr:pic>
      <xdr:nvPicPr>
        <xdr:cNvPr id="136" name="Рисунок 135" descr="значок серии PSP.jpg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393950" y="83800950"/>
          <a:ext cx="958850" cy="958850"/>
        </a:xfrm>
        <a:prstGeom prst="rect">
          <a:avLst/>
        </a:prstGeom>
      </xdr:spPr>
    </xdr:pic>
    <xdr:clientData/>
  </xdr:twoCellAnchor>
  <xdr:twoCellAnchor editAs="oneCell">
    <xdr:from>
      <xdr:col>1</xdr:col>
      <xdr:colOff>1691320</xdr:colOff>
      <xdr:row>315</xdr:row>
      <xdr:rowOff>487</xdr:rowOff>
    </xdr:from>
    <xdr:to>
      <xdr:col>2</xdr:col>
      <xdr:colOff>337705</xdr:colOff>
      <xdr:row>319</xdr:row>
      <xdr:rowOff>143478</xdr:rowOff>
    </xdr:to>
    <xdr:pic>
      <xdr:nvPicPr>
        <xdr:cNvPr id="167" name="Рисунок 166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366729" y="75533737"/>
          <a:ext cx="1010317" cy="939627"/>
        </a:xfrm>
        <a:prstGeom prst="rect">
          <a:avLst/>
        </a:prstGeom>
      </xdr:spPr>
    </xdr:pic>
    <xdr:clientData/>
  </xdr:twoCellAnchor>
  <xdr:twoCellAnchor editAs="oneCell">
    <xdr:from>
      <xdr:col>1</xdr:col>
      <xdr:colOff>1704109</xdr:colOff>
      <xdr:row>296</xdr:row>
      <xdr:rowOff>40986</xdr:rowOff>
    </xdr:from>
    <xdr:to>
      <xdr:col>2</xdr:col>
      <xdr:colOff>348197</xdr:colOff>
      <xdr:row>300</xdr:row>
      <xdr:rowOff>181841</xdr:rowOff>
    </xdr:to>
    <xdr:pic>
      <xdr:nvPicPr>
        <xdr:cNvPr id="178" name="Рисунок 177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379518" y="71668986"/>
          <a:ext cx="1008020" cy="937491"/>
        </a:xfrm>
        <a:prstGeom prst="rect">
          <a:avLst/>
        </a:prstGeom>
      </xdr:spPr>
    </xdr:pic>
    <xdr:clientData/>
  </xdr:twoCellAnchor>
  <xdr:twoCellAnchor editAs="oneCell">
    <xdr:from>
      <xdr:col>1</xdr:col>
      <xdr:colOff>1713346</xdr:colOff>
      <xdr:row>333</xdr:row>
      <xdr:rowOff>198582</xdr:rowOff>
    </xdr:from>
    <xdr:to>
      <xdr:col>2</xdr:col>
      <xdr:colOff>327640</xdr:colOff>
      <xdr:row>338</xdr:row>
      <xdr:rowOff>112569</xdr:rowOff>
    </xdr:to>
    <xdr:pic>
      <xdr:nvPicPr>
        <xdr:cNvPr id="195" name="Рисунок 194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388755" y="79437923"/>
          <a:ext cx="978226" cy="909782"/>
        </a:xfrm>
        <a:prstGeom prst="rect">
          <a:avLst/>
        </a:prstGeom>
      </xdr:spPr>
    </xdr:pic>
    <xdr:clientData/>
  </xdr:twoCellAnchor>
  <xdr:twoCellAnchor editAs="oneCell">
    <xdr:from>
      <xdr:col>1</xdr:col>
      <xdr:colOff>1682750</xdr:colOff>
      <xdr:row>370</xdr:row>
      <xdr:rowOff>152400</xdr:rowOff>
    </xdr:from>
    <xdr:to>
      <xdr:col>2</xdr:col>
      <xdr:colOff>279400</xdr:colOff>
      <xdr:row>375</xdr:row>
      <xdr:rowOff>95250</xdr:rowOff>
    </xdr:to>
    <xdr:pic>
      <xdr:nvPicPr>
        <xdr:cNvPr id="196" name="Рисунок 195" descr="значок серии PSP.jpg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362200" y="87471250"/>
          <a:ext cx="958850" cy="958850"/>
        </a:xfrm>
        <a:prstGeom prst="rect">
          <a:avLst/>
        </a:prstGeom>
      </xdr:spPr>
    </xdr:pic>
    <xdr:clientData/>
  </xdr:twoCellAnchor>
  <xdr:twoCellAnchor editAs="oneCell">
    <xdr:from>
      <xdr:col>1</xdr:col>
      <xdr:colOff>1723160</xdr:colOff>
      <xdr:row>387</xdr:row>
      <xdr:rowOff>8660</xdr:rowOff>
    </xdr:from>
    <xdr:to>
      <xdr:col>2</xdr:col>
      <xdr:colOff>207819</xdr:colOff>
      <xdr:row>392</xdr:row>
      <xdr:rowOff>6691</xdr:rowOff>
    </xdr:to>
    <xdr:pic>
      <xdr:nvPicPr>
        <xdr:cNvPr id="200" name="Рисунок 199" descr="WPBO.jpg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398569" y="89283887"/>
          <a:ext cx="848591" cy="99382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2329296</xdr:colOff>
      <xdr:row>403</xdr:row>
      <xdr:rowOff>181843</xdr:rowOff>
    </xdr:from>
    <xdr:to>
      <xdr:col>2</xdr:col>
      <xdr:colOff>476249</xdr:colOff>
      <xdr:row>406</xdr:row>
      <xdr:rowOff>182687</xdr:rowOff>
    </xdr:to>
    <xdr:pic>
      <xdr:nvPicPr>
        <xdr:cNvPr id="201" name="Рисунок 200" descr="WPBO.jpg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3004705" y="92946684"/>
          <a:ext cx="510885" cy="5983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1498023</xdr:colOff>
      <xdr:row>404</xdr:row>
      <xdr:rowOff>0</xdr:rowOff>
    </xdr:from>
    <xdr:to>
      <xdr:col>1</xdr:col>
      <xdr:colOff>2121829</xdr:colOff>
      <xdr:row>406</xdr:row>
      <xdr:rowOff>181841</xdr:rowOff>
    </xdr:to>
    <xdr:pic>
      <xdr:nvPicPr>
        <xdr:cNvPr id="202" name="Рисунок 201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173432" y="93864545"/>
          <a:ext cx="623806" cy="580160"/>
        </a:xfrm>
        <a:prstGeom prst="rect">
          <a:avLst/>
        </a:prstGeom>
      </xdr:spPr>
    </xdr:pic>
    <xdr:clientData/>
  </xdr:twoCellAnchor>
  <xdr:twoCellAnchor editAs="oneCell">
    <xdr:from>
      <xdr:col>1</xdr:col>
      <xdr:colOff>1861706</xdr:colOff>
      <xdr:row>414</xdr:row>
      <xdr:rowOff>34638</xdr:rowOff>
    </xdr:from>
    <xdr:to>
      <xdr:col>1</xdr:col>
      <xdr:colOff>2138796</xdr:colOff>
      <xdr:row>415</xdr:row>
      <xdr:rowOff>159992</xdr:rowOff>
    </xdr:to>
    <xdr:pic>
      <xdr:nvPicPr>
        <xdr:cNvPr id="203" name="Рисунок 202" descr="WPBO.jpg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537115" y="94496661"/>
          <a:ext cx="277090" cy="32451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458931</xdr:colOff>
      <xdr:row>805</xdr:row>
      <xdr:rowOff>181841</xdr:rowOff>
    </xdr:from>
    <xdr:to>
      <xdr:col>8</xdr:col>
      <xdr:colOff>640772</xdr:colOff>
      <xdr:row>818</xdr:row>
      <xdr:rowOff>25977</xdr:rowOff>
    </xdr:to>
    <xdr:pic>
      <xdr:nvPicPr>
        <xdr:cNvPr id="206" name="Рисунок 205" descr="miniWIN.jpg"/>
        <xdr:cNvPicPr>
          <a:picLocks noChangeAspect="1"/>
        </xdr:cNvPicPr>
      </xdr:nvPicPr>
      <xdr:blipFill>
        <a:blip xmlns:r="http://schemas.openxmlformats.org/officeDocument/2006/relationships" r:embed="rId83"/>
        <a:srcRect l="4493" t="16985" r="2589" b="3921"/>
        <a:stretch>
          <a:fillRect/>
        </a:stretch>
      </xdr:blipFill>
      <xdr:spPr>
        <a:xfrm>
          <a:off x="4390158" y="172818136"/>
          <a:ext cx="4476750" cy="270163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666751</xdr:colOff>
      <xdr:row>787</xdr:row>
      <xdr:rowOff>84588</xdr:rowOff>
    </xdr:from>
    <xdr:to>
      <xdr:col>8</xdr:col>
      <xdr:colOff>687764</xdr:colOff>
      <xdr:row>801</xdr:row>
      <xdr:rowOff>87725</xdr:rowOff>
    </xdr:to>
    <xdr:pic>
      <xdr:nvPicPr>
        <xdr:cNvPr id="198" name="Рисунок 197" descr="Win.jpg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4597978" y="168867588"/>
          <a:ext cx="4315922" cy="305979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303068</xdr:colOff>
      <xdr:row>5</xdr:row>
      <xdr:rowOff>43296</xdr:rowOff>
    </xdr:from>
    <xdr:to>
      <xdr:col>4</xdr:col>
      <xdr:colOff>953832</xdr:colOff>
      <xdr:row>11</xdr:row>
      <xdr:rowOff>114341</xdr:rowOff>
    </xdr:to>
    <xdr:pic>
      <xdr:nvPicPr>
        <xdr:cNvPr id="204" name="Рисунок 203" descr="Лого-на-англ-красное.png"/>
        <xdr:cNvPicPr>
          <a:picLocks noChangeAspect="1"/>
        </xdr:cNvPicPr>
      </xdr:nvPicPr>
      <xdr:blipFill>
        <a:blip xmlns:r="http://schemas.openxmlformats.org/officeDocument/2006/relationships" r:embed="rId8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234295" y="2658341"/>
          <a:ext cx="1421423" cy="1291977"/>
        </a:xfrm>
        <a:prstGeom prst="rect">
          <a:avLst/>
        </a:prstGeom>
        <a:ln>
          <a:noFill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Официальная">
      <a:fillStyleLst>
        <a:solidFill>
          <a:schemeClr val="phClr"/>
        </a:solidFill>
        <a:solidFill>
          <a:schemeClr val="phClr">
            <a:tint val="45000"/>
          </a:schemeClr>
        </a:solidFill>
        <a:solidFill>
          <a:schemeClr val="phClr">
            <a:tint val="95000"/>
          </a:schemeClr>
        </a:solidFill>
      </a:fillStyleLst>
      <a:lnStyleLst>
        <a:ln w="9525" cap="flat" cmpd="sng" algn="ctr">
          <a:solidFill>
            <a:schemeClr val="phClr"/>
          </a:solidFill>
          <a:prstDash val="solid"/>
        </a:ln>
        <a:ln w="11429" cap="flat" cmpd="sng" algn="ctr">
          <a:solidFill>
            <a:schemeClr val="phClr"/>
          </a:solidFill>
          <a:prstDash val="sysDash"/>
        </a:ln>
        <a:ln w="200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50800" dist="254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threePt" dir="t">
              <a:rot lat="0" lon="0" rev="0"/>
            </a:lightRig>
          </a:scene3d>
          <a:sp3d contourW="9525" prstMaterial="matte">
            <a:bevelT w="0" h="0"/>
            <a:contourClr>
              <a:schemeClr val="phClr">
                <a:shade val="70000"/>
                <a:satMod val="105000"/>
              </a:schemeClr>
            </a:contourClr>
          </a:sp3d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soft" dir="b">
              <a:rot lat="0" lon="0" rev="0"/>
            </a:lightRig>
          </a:scene3d>
          <a:sp3d prstMaterial="dkEdge">
            <a:bevelT w="63500" h="63500" prst="cross"/>
            <a:contourClr>
              <a:schemeClr val="phClr"/>
            </a:contourClr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mailto:forpost2014@gmail.com" TargetMode="External"/><Relationship Id="rId7" Type="http://schemas.openxmlformats.org/officeDocument/2006/relationships/drawing" Target="../drawings/drawing1.xml"/><Relationship Id="rId2" Type="http://schemas.openxmlformats.org/officeDocument/2006/relationships/hyperlink" Target="mailto:info@airbunker.ru" TargetMode="External"/><Relationship Id="rId1" Type="http://schemas.openxmlformats.org/officeDocument/2006/relationships/hyperlink" Target="mailto:forpost2014@gmail.com" TargetMode="External"/><Relationship Id="rId6" Type="http://schemas.openxmlformats.org/officeDocument/2006/relationships/printerSettings" Target="../printerSettings/printerSettings1.bin"/><Relationship Id="rId5" Type="http://schemas.openxmlformats.org/officeDocument/2006/relationships/hyperlink" Target="http://airbunker.ru/" TargetMode="External"/><Relationship Id="rId4" Type="http://schemas.openxmlformats.org/officeDocument/2006/relationships/hyperlink" Target="mailto:info@airbunker.ru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sheetPr enableFormatConditionsCalculation="0">
    <tabColor theme="6"/>
  </sheetPr>
  <dimension ref="A1:XEZ987"/>
  <sheetViews>
    <sheetView tabSelected="1" topLeftCell="A916" zoomScaleNormal="100" zoomScalePageLayoutView="150" workbookViewId="0">
      <selection activeCell="C812" sqref="C812"/>
    </sheetView>
  </sheetViews>
  <sheetFormatPr defaultColWidth="11" defaultRowHeight="15.75"/>
  <cols>
    <col min="1" max="1" width="8.875" customWidth="1"/>
    <col min="2" max="2" width="31" customWidth="1"/>
    <col min="3" max="3" width="11.75" customWidth="1"/>
    <col min="4" max="4" width="10.125" customWidth="1"/>
    <col min="5" max="5" width="12.875" customWidth="1"/>
    <col min="6" max="6" width="10.125" customWidth="1"/>
    <col min="7" max="7" width="13.125" customWidth="1"/>
    <col min="8" max="8" width="10.125" customWidth="1"/>
    <col min="9" max="9" width="13.5" customWidth="1"/>
  </cols>
  <sheetData>
    <row r="1" spans="2:9">
      <c r="B1" s="133"/>
      <c r="C1" s="133"/>
      <c r="D1" s="133"/>
      <c r="E1" s="133"/>
      <c r="F1" s="133"/>
      <c r="G1" s="133"/>
      <c r="H1" s="133"/>
      <c r="I1" s="133"/>
    </row>
    <row r="2" spans="2:9" ht="65.25" customHeight="1">
      <c r="B2" s="149" t="s">
        <v>154</v>
      </c>
      <c r="C2" s="149"/>
      <c r="D2" s="149"/>
      <c r="E2" s="149"/>
      <c r="F2" s="149"/>
      <c r="G2" s="149"/>
      <c r="H2" s="149"/>
      <c r="I2" s="149"/>
    </row>
    <row r="3" spans="2:9" ht="32.25" customHeight="1">
      <c r="B3" s="145" t="s">
        <v>130</v>
      </c>
      <c r="C3" s="145"/>
      <c r="D3" s="145"/>
      <c r="E3" s="145"/>
      <c r="F3" s="145"/>
      <c r="G3" s="145"/>
      <c r="H3" s="145"/>
      <c r="I3" s="145"/>
    </row>
    <row r="4" spans="2:9" ht="77.25" customHeight="1">
      <c r="B4" s="150" t="s">
        <v>18</v>
      </c>
      <c r="C4" s="150"/>
      <c r="D4" s="150"/>
      <c r="E4" s="150"/>
      <c r="F4" s="150"/>
      <c r="G4" s="150"/>
      <c r="H4" s="150"/>
      <c r="I4" s="150"/>
    </row>
    <row r="5" spans="2:9">
      <c r="B5" s="10"/>
      <c r="C5" s="9"/>
      <c r="D5" s="9"/>
      <c r="E5" s="9"/>
      <c r="F5" s="9"/>
      <c r="G5" s="9"/>
      <c r="H5" s="9"/>
      <c r="I5" s="9"/>
    </row>
    <row r="6" spans="2:9">
      <c r="B6" s="10" t="s">
        <v>129</v>
      </c>
      <c r="C6" s="9"/>
      <c r="D6" s="9"/>
      <c r="E6" s="9"/>
      <c r="F6" s="9"/>
      <c r="G6" s="9"/>
      <c r="H6" s="9"/>
      <c r="I6" s="9"/>
    </row>
    <row r="7" spans="2:9">
      <c r="B7" s="10"/>
      <c r="C7" s="9"/>
      <c r="D7" s="9"/>
      <c r="E7" s="9"/>
      <c r="F7" s="9"/>
      <c r="G7" s="74" t="s">
        <v>153</v>
      </c>
      <c r="H7" s="9"/>
      <c r="I7" s="9"/>
    </row>
    <row r="8" spans="2:9">
      <c r="B8" s="11" t="s">
        <v>70</v>
      </c>
      <c r="C8" s="9"/>
      <c r="D8" s="9"/>
      <c r="E8" s="9"/>
      <c r="F8" s="9"/>
      <c r="G8" s="155" t="s">
        <v>152</v>
      </c>
      <c r="H8" s="155"/>
      <c r="I8" s="9"/>
    </row>
    <row r="9" spans="2:9" ht="15.75" customHeight="1">
      <c r="B9" s="11" t="s">
        <v>124</v>
      </c>
      <c r="C9" s="9"/>
      <c r="D9" s="9"/>
      <c r="E9" s="9"/>
      <c r="F9" s="87" t="s">
        <v>164</v>
      </c>
      <c r="G9" s="87"/>
      <c r="H9" s="87"/>
      <c r="I9" s="87"/>
    </row>
    <row r="10" spans="2:9" ht="16.5" thickBot="1">
      <c r="B10" s="9"/>
      <c r="C10" s="9"/>
      <c r="D10" s="9"/>
      <c r="E10" s="9"/>
      <c r="F10" s="87"/>
      <c r="G10" s="87"/>
      <c r="H10" s="87"/>
      <c r="I10" s="87"/>
    </row>
    <row r="11" spans="2:9" ht="17.25" thickTop="1" thickBot="1">
      <c r="B11" s="159" t="s">
        <v>148</v>
      </c>
      <c r="C11" s="159"/>
      <c r="D11" s="159"/>
      <c r="E11" s="9"/>
      <c r="F11" s="12"/>
      <c r="G11" s="12" t="s">
        <v>131</v>
      </c>
      <c r="H11" s="75">
        <v>74</v>
      </c>
      <c r="I11" s="9" t="s">
        <v>132</v>
      </c>
    </row>
    <row r="12" spans="2:9" ht="16.5" thickTop="1">
      <c r="B12" s="159"/>
      <c r="C12" s="159"/>
      <c r="D12" s="159"/>
      <c r="E12" s="9"/>
      <c r="F12" s="12"/>
      <c r="G12" s="12"/>
      <c r="H12" s="9"/>
      <c r="I12" s="9"/>
    </row>
    <row r="13" spans="2:9">
      <c r="B13" s="9"/>
      <c r="C13" s="9" t="s">
        <v>165</v>
      </c>
      <c r="D13" s="9"/>
      <c r="E13" s="9"/>
      <c r="F13" s="9"/>
      <c r="G13" s="9"/>
      <c r="H13" s="9"/>
      <c r="I13" s="9"/>
    </row>
    <row r="14" spans="2:9">
      <c r="B14" s="91"/>
      <c r="C14" s="91"/>
      <c r="D14" s="91"/>
      <c r="E14" s="91"/>
      <c r="F14" s="91"/>
      <c r="G14" s="91"/>
      <c r="H14" s="91"/>
    </row>
    <row r="15" spans="2:9" ht="28.5" customHeight="1">
      <c r="B15" s="134" t="s">
        <v>150</v>
      </c>
      <c r="C15" s="135"/>
      <c r="D15" s="135"/>
      <c r="E15" s="135"/>
      <c r="F15" s="135"/>
      <c r="G15" s="135"/>
      <c r="H15" s="135"/>
      <c r="I15" s="135"/>
    </row>
    <row r="16" spans="2:9" ht="21.75" customHeight="1">
      <c r="B16" s="135"/>
      <c r="C16" s="135"/>
      <c r="D16" s="135"/>
      <c r="E16" s="135"/>
      <c r="F16" s="135"/>
      <c r="G16" s="135"/>
      <c r="H16" s="135"/>
      <c r="I16" s="135"/>
    </row>
    <row r="17" spans="2:9" ht="126.75" customHeight="1">
      <c r="B17" s="151"/>
      <c r="C17" s="151"/>
      <c r="D17" s="151"/>
      <c r="E17" s="151"/>
      <c r="F17" s="151"/>
      <c r="G17" s="151"/>
      <c r="H17" s="151"/>
    </row>
    <row r="18" spans="2:9" ht="21">
      <c r="B18" s="89" t="s">
        <v>163</v>
      </c>
      <c r="C18" s="89"/>
      <c r="D18" s="89"/>
      <c r="E18" s="89"/>
      <c r="F18" s="89"/>
      <c r="G18" s="89"/>
      <c r="H18" s="89"/>
      <c r="I18" s="89"/>
    </row>
    <row r="19" spans="2:9">
      <c r="B19" s="130" t="s">
        <v>68</v>
      </c>
      <c r="C19" s="130" t="s">
        <v>125</v>
      </c>
      <c r="D19" s="119" t="s">
        <v>19</v>
      </c>
      <c r="E19" s="120"/>
      <c r="F19" s="119" t="s">
        <v>21</v>
      </c>
      <c r="G19" s="120"/>
      <c r="H19" s="119" t="s">
        <v>20</v>
      </c>
      <c r="I19" s="120"/>
    </row>
    <row r="20" spans="2:9">
      <c r="B20" s="131"/>
      <c r="C20" s="131"/>
      <c r="D20" s="13" t="s">
        <v>22</v>
      </c>
      <c r="E20" s="13" t="s">
        <v>126</v>
      </c>
      <c r="F20" s="13" t="s">
        <v>22</v>
      </c>
      <c r="G20" s="13" t="s">
        <v>126</v>
      </c>
      <c r="H20" s="13" t="s">
        <v>22</v>
      </c>
      <c r="I20" s="13" t="s">
        <v>126</v>
      </c>
    </row>
    <row r="21" spans="2:9" ht="24.95" customHeight="1">
      <c r="B21" s="7" t="s">
        <v>12</v>
      </c>
      <c r="C21" s="78">
        <f>PRODUCT(H11*129)</f>
        <v>9546</v>
      </c>
      <c r="D21" s="16">
        <v>6</v>
      </c>
      <c r="E21" s="78">
        <f>C21*D21</f>
        <v>57276</v>
      </c>
      <c r="F21" s="14">
        <v>10</v>
      </c>
      <c r="G21" s="78">
        <f>C21*F21</f>
        <v>95460</v>
      </c>
      <c r="H21" s="16">
        <v>12</v>
      </c>
      <c r="I21" s="78">
        <f>C21*H21</f>
        <v>114552</v>
      </c>
    </row>
    <row r="22" spans="2:9" ht="24.95" customHeight="1">
      <c r="B22" s="42" t="s">
        <v>10</v>
      </c>
      <c r="C22" s="78">
        <f>PRODUCT(H11*122)</f>
        <v>9028</v>
      </c>
      <c r="D22" s="16">
        <v>6</v>
      </c>
      <c r="E22" s="78">
        <f>C22*D22</f>
        <v>54168</v>
      </c>
      <c r="F22" s="43">
        <v>8</v>
      </c>
      <c r="G22" s="78">
        <f>C22*F22</f>
        <v>72224</v>
      </c>
      <c r="H22" s="16">
        <v>12</v>
      </c>
      <c r="I22" s="78">
        <f>C22*H22</f>
        <v>108336</v>
      </c>
    </row>
    <row r="23" spans="2:9" ht="24.95" customHeight="1">
      <c r="B23" s="7" t="s">
        <v>4</v>
      </c>
      <c r="C23" s="78">
        <f>PRODUCT(H11*81)</f>
        <v>5994</v>
      </c>
      <c r="D23" s="16">
        <v>6</v>
      </c>
      <c r="E23" s="78">
        <f>C23*D23</f>
        <v>35964</v>
      </c>
      <c r="F23" s="14">
        <v>8</v>
      </c>
      <c r="G23" s="78">
        <f>C23*F23</f>
        <v>47952</v>
      </c>
      <c r="H23" s="16">
        <v>12</v>
      </c>
      <c r="I23" s="78">
        <f>C23*H23</f>
        <v>71928</v>
      </c>
    </row>
    <row r="24" spans="2:9" ht="24.95" customHeight="1">
      <c r="B24" s="42" t="s">
        <v>61</v>
      </c>
      <c r="C24" s="78">
        <f>PRODUCT(H11*100)</f>
        <v>7400</v>
      </c>
      <c r="D24" s="16">
        <v>6</v>
      </c>
      <c r="E24" s="78">
        <f>C24*D24</f>
        <v>44400</v>
      </c>
      <c r="F24" s="43">
        <v>10</v>
      </c>
      <c r="G24" s="78">
        <f>C24*F24</f>
        <v>74000</v>
      </c>
      <c r="H24" s="16">
        <v>12</v>
      </c>
      <c r="I24" s="78">
        <f>C24*H24</f>
        <v>88800</v>
      </c>
    </row>
    <row r="25" spans="2:9" ht="24.95" customHeight="1">
      <c r="B25" s="7" t="s">
        <v>11</v>
      </c>
      <c r="C25" s="78">
        <f>PRODUCT(H11*108)</f>
        <v>7992</v>
      </c>
      <c r="D25" s="16">
        <v>8</v>
      </c>
      <c r="E25" s="78">
        <f>C25*D25</f>
        <v>63936</v>
      </c>
      <c r="F25" s="14">
        <v>14</v>
      </c>
      <c r="G25" s="78">
        <f>C25*F25</f>
        <v>111888</v>
      </c>
      <c r="H25" s="16">
        <v>16</v>
      </c>
      <c r="I25" s="78">
        <f>C25*H25</f>
        <v>127872</v>
      </c>
    </row>
    <row r="26" spans="2:9">
      <c r="B26" s="17"/>
      <c r="C26" s="18"/>
      <c r="D26" s="23">
        <f>SUM(D21:D25)</f>
        <v>32</v>
      </c>
      <c r="E26" s="27"/>
      <c r="F26" s="32">
        <f>SUM(F21:F25)</f>
        <v>50</v>
      </c>
      <c r="G26" s="32"/>
      <c r="H26" s="29">
        <f>SUM(H21:H25)</f>
        <v>64</v>
      </c>
      <c r="I26" s="78"/>
    </row>
    <row r="27" spans="2:9" ht="16.5" thickBot="1">
      <c r="B27" s="19"/>
      <c r="C27" s="20"/>
      <c r="D27" s="24"/>
      <c r="E27" s="27"/>
      <c r="F27" s="33"/>
      <c r="G27" s="2"/>
      <c r="H27" s="30"/>
      <c r="I27" s="24"/>
    </row>
    <row r="28" spans="2:9" ht="17.25" thickTop="1" thickBot="1">
      <c r="B28" s="19"/>
      <c r="C28" s="73" t="s">
        <v>7</v>
      </c>
      <c r="D28" s="25" t="s">
        <v>8</v>
      </c>
      <c r="E28" s="15">
        <f>E21+E22+E23+E24+E25</f>
        <v>255744</v>
      </c>
      <c r="F28" s="42"/>
      <c r="G28" s="15">
        <f>G21+G22+G23+G25+G24</f>
        <v>401524</v>
      </c>
      <c r="H28" s="31"/>
      <c r="I28" s="15">
        <f>I21+I22+I23+I24+I25</f>
        <v>511488</v>
      </c>
    </row>
    <row r="29" spans="2:9" ht="16.5" thickTop="1">
      <c r="B29" s="22"/>
      <c r="C29" s="21"/>
      <c r="D29" s="25"/>
      <c r="E29" s="25"/>
      <c r="F29" s="2"/>
      <c r="G29" s="2"/>
      <c r="H29" s="25"/>
      <c r="I29" s="25"/>
    </row>
    <row r="30" spans="2:9">
      <c r="B30" s="100"/>
      <c r="C30" s="101"/>
      <c r="D30" s="24"/>
      <c r="E30" s="28"/>
      <c r="F30" s="42"/>
      <c r="G30" s="44"/>
      <c r="H30" s="31"/>
      <c r="I30" s="26"/>
    </row>
    <row r="31" spans="2:9">
      <c r="B31" s="100"/>
      <c r="C31" s="101"/>
      <c r="D31" s="24"/>
      <c r="E31" s="28"/>
      <c r="F31" s="42"/>
      <c r="G31" s="44"/>
      <c r="H31" s="31"/>
      <c r="I31" s="26"/>
    </row>
    <row r="32" spans="2:9" ht="30" customHeight="1">
      <c r="B32" s="141" t="s">
        <v>133</v>
      </c>
      <c r="C32" s="141"/>
      <c r="D32" s="141"/>
      <c r="E32" s="141"/>
      <c r="F32" s="141"/>
      <c r="G32" s="141"/>
      <c r="H32" s="141"/>
      <c r="I32" s="141"/>
    </row>
    <row r="33" spans="2:9">
      <c r="B33" s="154" t="s">
        <v>23</v>
      </c>
      <c r="C33" s="154"/>
      <c r="D33" s="154"/>
      <c r="E33" s="154"/>
      <c r="F33" s="154"/>
      <c r="G33" s="154"/>
      <c r="H33" s="154"/>
      <c r="I33" s="154"/>
    </row>
    <row r="34" spans="2:9">
      <c r="B34" s="34"/>
      <c r="C34" s="34"/>
      <c r="D34" s="34"/>
      <c r="E34" s="34"/>
      <c r="F34" s="34"/>
      <c r="G34" s="34"/>
      <c r="H34" s="34"/>
      <c r="I34" s="34"/>
    </row>
    <row r="35" spans="2:9">
      <c r="B35" s="36"/>
      <c r="C35" s="36"/>
      <c r="D35" s="36"/>
      <c r="E35" s="36"/>
      <c r="F35" s="36"/>
      <c r="G35" s="36"/>
      <c r="H35" s="36"/>
      <c r="I35" s="36"/>
    </row>
    <row r="36" spans="2:9">
      <c r="B36" s="3"/>
      <c r="C36" s="3"/>
      <c r="D36" s="3"/>
      <c r="E36" s="3"/>
      <c r="F36" s="3"/>
      <c r="G36" s="3"/>
      <c r="H36" s="3"/>
      <c r="I36" s="3"/>
    </row>
    <row r="37" spans="2:9">
      <c r="B37" s="3"/>
      <c r="C37" s="3"/>
      <c r="D37" s="3"/>
      <c r="E37" s="3"/>
      <c r="F37" s="3"/>
      <c r="G37" s="3"/>
      <c r="H37" s="3"/>
      <c r="I37" s="3"/>
    </row>
    <row r="38" spans="2:9">
      <c r="B38" s="3"/>
      <c r="C38" s="3"/>
      <c r="D38" s="3"/>
      <c r="E38" s="3"/>
      <c r="F38" s="3"/>
      <c r="G38" s="3"/>
      <c r="H38" s="3"/>
      <c r="I38" s="3"/>
    </row>
    <row r="39" spans="2:9">
      <c r="B39" s="3"/>
      <c r="C39" s="3"/>
      <c r="D39" s="3"/>
      <c r="E39" s="3"/>
      <c r="F39" s="3"/>
      <c r="G39" s="3"/>
      <c r="H39" s="3"/>
      <c r="I39" s="63"/>
    </row>
    <row r="40" spans="2:9">
      <c r="B40" s="3"/>
      <c r="C40" s="3"/>
      <c r="D40" s="3"/>
      <c r="E40" s="3"/>
      <c r="F40" s="3"/>
      <c r="G40" s="3"/>
      <c r="H40" s="3"/>
      <c r="I40" s="3"/>
    </row>
    <row r="41" spans="2:9">
      <c r="B41" s="3"/>
      <c r="C41" s="3"/>
      <c r="D41" s="3"/>
      <c r="E41" s="3"/>
      <c r="F41" s="3"/>
      <c r="G41" s="3"/>
      <c r="H41" s="34"/>
      <c r="I41" s="3"/>
    </row>
    <row r="42" spans="2:9">
      <c r="B42" s="143"/>
      <c r="C42" s="143"/>
      <c r="D42" s="3"/>
      <c r="E42" s="3"/>
      <c r="F42" s="153"/>
      <c r="G42" s="153"/>
      <c r="H42" s="153"/>
      <c r="I42" s="153"/>
    </row>
    <row r="43" spans="2:9" ht="9" customHeight="1">
      <c r="B43" s="91"/>
      <c r="C43" s="91"/>
      <c r="D43" s="91"/>
      <c r="E43" s="91"/>
      <c r="F43" s="91"/>
      <c r="G43" s="91"/>
      <c r="H43" s="91"/>
      <c r="I43" s="91"/>
    </row>
    <row r="44" spans="2:9">
      <c r="B44" s="152" t="s">
        <v>35</v>
      </c>
      <c r="C44" s="143"/>
      <c r="D44" s="143"/>
      <c r="E44" s="143"/>
      <c r="F44" s="143"/>
      <c r="G44" s="143"/>
      <c r="H44" s="143"/>
      <c r="I44" s="143"/>
    </row>
    <row r="45" spans="2:9">
      <c r="B45" s="143"/>
      <c r="C45" s="143"/>
      <c r="D45" s="143"/>
      <c r="E45" s="143"/>
      <c r="F45" s="143"/>
      <c r="G45" s="143"/>
      <c r="H45" s="143"/>
      <c r="I45" s="143"/>
    </row>
    <row r="46" spans="2:9">
      <c r="B46" s="143"/>
      <c r="C46" s="143"/>
      <c r="D46" s="143"/>
      <c r="E46" s="143"/>
      <c r="F46" s="143"/>
      <c r="G46" s="143"/>
      <c r="H46" s="143"/>
      <c r="I46" s="143"/>
    </row>
    <row r="47" spans="2:9">
      <c r="B47" s="41"/>
      <c r="C47" s="41"/>
      <c r="D47" s="41"/>
      <c r="E47" s="41"/>
      <c r="F47" s="41"/>
      <c r="G47" s="41"/>
      <c r="H47" s="41"/>
      <c r="I47" s="41"/>
    </row>
    <row r="48" spans="2:9">
      <c r="B48" s="41"/>
      <c r="C48" s="41"/>
      <c r="D48" s="41"/>
      <c r="E48" s="41"/>
      <c r="F48" s="41"/>
      <c r="G48" s="41"/>
      <c r="H48" s="41"/>
      <c r="I48" s="41"/>
    </row>
    <row r="49" spans="2:9">
      <c r="B49" s="41"/>
      <c r="C49" s="41"/>
      <c r="D49" s="41"/>
      <c r="E49" s="41"/>
      <c r="F49" s="41"/>
      <c r="G49" s="41"/>
      <c r="H49" s="41"/>
      <c r="I49" s="41"/>
    </row>
    <row r="50" spans="2:9">
      <c r="B50" s="41"/>
      <c r="C50" s="41"/>
      <c r="D50" s="41"/>
      <c r="E50" s="41"/>
      <c r="F50" s="41"/>
      <c r="G50" s="41"/>
      <c r="H50" s="41"/>
      <c r="I50" s="41"/>
    </row>
    <row r="51" spans="2:9">
      <c r="B51" s="143"/>
      <c r="C51" s="143"/>
      <c r="D51" s="143"/>
      <c r="E51" s="143"/>
      <c r="F51" s="143"/>
      <c r="G51" s="143"/>
      <c r="H51" s="143"/>
      <c r="I51" s="143"/>
    </row>
    <row r="52" spans="2:9">
      <c r="B52" s="41"/>
      <c r="C52" s="41"/>
      <c r="D52" s="41"/>
      <c r="E52" s="41"/>
      <c r="F52" s="41"/>
      <c r="G52" s="41"/>
      <c r="H52" s="41"/>
      <c r="I52" s="41"/>
    </row>
    <row r="53" spans="2:9">
      <c r="B53" s="41"/>
      <c r="C53" s="41"/>
      <c r="D53" s="41"/>
      <c r="E53" s="41"/>
      <c r="F53" s="41"/>
      <c r="G53" s="41"/>
      <c r="H53" s="41"/>
      <c r="I53" s="41"/>
    </row>
    <row r="54" spans="2:9">
      <c r="B54" s="41"/>
      <c r="C54" s="41"/>
      <c r="D54" s="41"/>
      <c r="E54" s="41"/>
      <c r="F54" s="41"/>
      <c r="G54" s="41"/>
      <c r="H54" s="41"/>
      <c r="I54" s="41"/>
    </row>
    <row r="55" spans="2:9" ht="15.75" customHeight="1">
      <c r="B55" s="62" t="s">
        <v>38</v>
      </c>
      <c r="C55" s="41"/>
      <c r="D55" s="41"/>
      <c r="E55" s="41"/>
      <c r="F55" s="41"/>
      <c r="G55" s="41"/>
      <c r="H55" s="41"/>
      <c r="I55" s="41"/>
    </row>
    <row r="56" spans="2:9" ht="15.75" customHeight="1">
      <c r="B56" s="41" t="s">
        <v>36</v>
      </c>
      <c r="C56" s="41"/>
      <c r="D56" s="41"/>
      <c r="E56" s="41"/>
      <c r="F56" s="41"/>
      <c r="G56" s="41"/>
      <c r="H56" s="41"/>
      <c r="I56" s="41"/>
    </row>
    <row r="57" spans="2:9">
      <c r="B57" s="41"/>
      <c r="C57" s="36"/>
      <c r="D57" s="143"/>
      <c r="E57" s="143"/>
      <c r="F57" s="143"/>
      <c r="G57" s="143"/>
      <c r="H57" s="143"/>
      <c r="I57" s="143"/>
    </row>
    <row r="58" spans="2:9" ht="9" customHeight="1">
      <c r="B58" s="91"/>
      <c r="C58" s="91"/>
      <c r="D58" s="91"/>
      <c r="E58" s="91"/>
      <c r="F58" s="91"/>
      <c r="G58" s="91"/>
      <c r="H58" s="91"/>
      <c r="I58" s="91"/>
    </row>
    <row r="59" spans="2:9">
      <c r="B59" s="5"/>
      <c r="C59" s="3"/>
      <c r="D59" s="3"/>
      <c r="E59" s="3"/>
      <c r="F59" s="3"/>
      <c r="G59" s="3"/>
      <c r="H59" s="3"/>
      <c r="I59" s="3"/>
    </row>
    <row r="60" spans="2:9">
      <c r="B60" s="5"/>
      <c r="C60" s="3"/>
      <c r="D60" s="3"/>
      <c r="E60" s="3"/>
      <c r="F60" s="3"/>
      <c r="G60" s="3"/>
      <c r="H60" s="3"/>
      <c r="I60" s="3"/>
    </row>
    <row r="61" spans="2:9">
      <c r="B61" s="3"/>
      <c r="C61" s="3"/>
      <c r="D61" s="3"/>
      <c r="E61" s="3"/>
      <c r="F61" s="3"/>
      <c r="G61" s="3"/>
      <c r="H61" s="3"/>
      <c r="I61" s="3"/>
    </row>
    <row r="62" spans="2:9">
      <c r="B62" s="3"/>
      <c r="C62" s="3"/>
      <c r="D62" s="3"/>
      <c r="E62" s="3"/>
      <c r="F62" s="3"/>
      <c r="G62" s="3"/>
      <c r="H62" s="3"/>
      <c r="I62" s="3"/>
    </row>
    <row r="63" spans="2:9">
      <c r="B63" s="3"/>
      <c r="C63" s="3"/>
      <c r="D63" s="3"/>
      <c r="E63" s="3"/>
      <c r="F63" s="3"/>
      <c r="G63" s="3"/>
      <c r="H63" s="3"/>
      <c r="I63" s="3"/>
    </row>
    <row r="64" spans="2:9">
      <c r="B64" s="5" t="s">
        <v>13</v>
      </c>
      <c r="C64" s="72" t="s">
        <v>125</v>
      </c>
      <c r="D64" s="3"/>
      <c r="E64" s="3"/>
      <c r="F64" s="3"/>
      <c r="G64" s="3"/>
      <c r="H64" s="3"/>
      <c r="I64" s="3"/>
    </row>
    <row r="65" spans="2:9" ht="35.1" customHeight="1">
      <c r="B65" s="38" t="s">
        <v>24</v>
      </c>
      <c r="C65" s="80">
        <f>C21</f>
        <v>9546</v>
      </c>
      <c r="D65" s="3"/>
      <c r="E65" s="3"/>
      <c r="F65" s="3"/>
      <c r="G65" s="3"/>
      <c r="H65" s="3"/>
      <c r="I65" s="3"/>
    </row>
    <row r="66" spans="2:9" ht="35.1" customHeight="1">
      <c r="B66" s="39" t="s">
        <v>25</v>
      </c>
      <c r="C66" s="3"/>
      <c r="D66" s="3"/>
      <c r="E66" s="3"/>
      <c r="F66" s="3"/>
      <c r="G66" s="3"/>
      <c r="H66" s="3"/>
      <c r="I66" s="3"/>
    </row>
    <row r="67" spans="2:9">
      <c r="B67" s="34" t="s">
        <v>28</v>
      </c>
      <c r="C67" s="3"/>
      <c r="D67" s="3"/>
      <c r="E67" s="3"/>
      <c r="F67" s="3"/>
      <c r="G67" s="3"/>
      <c r="H67" s="3"/>
      <c r="I67" s="3"/>
    </row>
    <row r="68" spans="2:9">
      <c r="B68" s="3" t="s">
        <v>17</v>
      </c>
      <c r="C68" s="3"/>
      <c r="D68" s="3"/>
      <c r="E68" s="3"/>
      <c r="F68" s="3"/>
      <c r="G68" s="3"/>
      <c r="H68" s="3"/>
      <c r="I68" s="3"/>
    </row>
    <row r="69" spans="2:9">
      <c r="B69" s="3"/>
      <c r="C69" s="3"/>
      <c r="D69" s="3"/>
      <c r="E69" s="3"/>
      <c r="F69" s="3"/>
      <c r="G69" s="3"/>
      <c r="H69" s="3"/>
      <c r="I69" s="3"/>
    </row>
    <row r="70" spans="2:9">
      <c r="B70" s="143"/>
      <c r="C70" s="143"/>
      <c r="D70" s="3"/>
      <c r="E70" s="3"/>
      <c r="F70" s="3"/>
      <c r="G70" s="3"/>
      <c r="H70" s="3"/>
      <c r="I70" s="3"/>
    </row>
    <row r="71" spans="2:9">
      <c r="B71" s="3"/>
      <c r="C71" s="3"/>
      <c r="D71" s="3"/>
      <c r="E71" s="3"/>
      <c r="F71" s="3"/>
      <c r="G71" s="3"/>
      <c r="H71" s="3"/>
      <c r="I71" s="3"/>
    </row>
    <row r="72" spans="2:9">
      <c r="B72" s="3"/>
      <c r="C72" s="3"/>
      <c r="D72" s="3"/>
      <c r="E72" s="3"/>
      <c r="F72" s="3"/>
      <c r="G72" s="3"/>
      <c r="H72" s="3"/>
      <c r="I72" s="3"/>
    </row>
    <row r="73" spans="2:9">
      <c r="B73" s="3"/>
      <c r="C73" s="3"/>
      <c r="D73" s="3"/>
      <c r="E73" s="3"/>
      <c r="F73" s="3"/>
      <c r="G73" s="3"/>
      <c r="H73" s="3"/>
      <c r="I73" s="3"/>
    </row>
    <row r="74" spans="2:9">
      <c r="B74" s="8" t="s">
        <v>15</v>
      </c>
      <c r="C74" s="6"/>
      <c r="D74" s="3"/>
      <c r="E74" s="3"/>
      <c r="F74" s="3"/>
      <c r="G74" s="3"/>
      <c r="H74" s="3"/>
      <c r="I74" s="3"/>
    </row>
    <row r="75" spans="2:9">
      <c r="B75" s="8" t="s">
        <v>37</v>
      </c>
      <c r="C75" s="8"/>
      <c r="D75" s="3"/>
      <c r="E75" s="3"/>
      <c r="F75" s="3"/>
      <c r="G75" s="3"/>
      <c r="H75" s="3"/>
      <c r="I75" s="3"/>
    </row>
    <row r="76" spans="2:9">
      <c r="B76" s="8"/>
      <c r="C76" s="3"/>
      <c r="D76" s="3"/>
      <c r="E76" s="3"/>
      <c r="F76" s="3"/>
      <c r="G76" s="3"/>
      <c r="H76" s="3"/>
      <c r="I76" s="3"/>
    </row>
    <row r="77" spans="2:9" ht="7.5" customHeight="1">
      <c r="B77" s="91"/>
      <c r="C77" s="91"/>
      <c r="D77" s="91"/>
      <c r="E77" s="91"/>
      <c r="F77" s="91"/>
      <c r="G77" s="91"/>
      <c r="H77" s="91"/>
      <c r="I77" s="91"/>
    </row>
    <row r="78" spans="2:9">
      <c r="B78" s="8"/>
      <c r="C78" s="8"/>
      <c r="D78" s="8"/>
      <c r="E78" s="8"/>
      <c r="F78" s="8"/>
      <c r="G78" s="8"/>
      <c r="H78" s="8"/>
      <c r="I78" s="8"/>
    </row>
    <row r="79" spans="2:9">
      <c r="B79" s="8"/>
      <c r="C79" s="8"/>
      <c r="D79" s="8"/>
      <c r="E79" s="8"/>
      <c r="F79" s="8"/>
      <c r="G79" s="8"/>
      <c r="H79" s="8"/>
      <c r="I79" s="8"/>
    </row>
    <row r="80" spans="2:9">
      <c r="B80" s="8"/>
      <c r="C80" s="8"/>
      <c r="D80" s="8"/>
      <c r="E80" s="8"/>
      <c r="F80" s="8"/>
      <c r="G80" s="8"/>
      <c r="H80" s="8"/>
      <c r="I80" s="8"/>
    </row>
    <row r="81" spans="2:9">
      <c r="B81" s="8"/>
      <c r="C81" s="8"/>
      <c r="D81" s="8"/>
      <c r="E81" s="8"/>
      <c r="F81" s="8"/>
      <c r="G81" s="8"/>
      <c r="H81" s="8"/>
      <c r="I81" s="8"/>
    </row>
    <row r="82" spans="2:9">
      <c r="B82" s="8"/>
      <c r="C82" s="8"/>
      <c r="D82" s="8"/>
      <c r="E82" s="8"/>
      <c r="F82" s="8"/>
      <c r="G82" s="8"/>
      <c r="H82" s="8"/>
      <c r="I82" s="8"/>
    </row>
    <row r="83" spans="2:9">
      <c r="B83" s="34" t="s">
        <v>13</v>
      </c>
      <c r="C83" s="72" t="s">
        <v>125</v>
      </c>
      <c r="D83" s="8"/>
      <c r="E83" s="8"/>
      <c r="F83" s="8"/>
      <c r="G83" s="8"/>
      <c r="H83" s="8"/>
      <c r="I83" s="8"/>
    </row>
    <row r="84" spans="2:9" ht="35.1" customHeight="1">
      <c r="B84" s="38" t="s">
        <v>26</v>
      </c>
      <c r="C84" s="6">
        <f>C22</f>
        <v>9028</v>
      </c>
      <c r="D84" s="8"/>
      <c r="E84" s="8"/>
      <c r="F84" s="8"/>
      <c r="G84" s="8"/>
      <c r="H84" s="8"/>
      <c r="I84" s="8"/>
    </row>
    <row r="85" spans="2:9">
      <c r="B85" s="34" t="s">
        <v>29</v>
      </c>
      <c r="C85" s="8"/>
      <c r="D85" s="8"/>
      <c r="E85" s="8"/>
      <c r="F85" s="8"/>
      <c r="G85" s="8"/>
      <c r="H85" s="8"/>
      <c r="I85" s="8"/>
    </row>
    <row r="86" spans="2:9">
      <c r="B86" s="3" t="s">
        <v>27</v>
      </c>
      <c r="C86" s="8"/>
      <c r="D86" s="8"/>
      <c r="E86" s="8"/>
      <c r="F86" s="8"/>
      <c r="G86" s="8"/>
      <c r="H86" s="8"/>
      <c r="I86" s="8"/>
    </row>
    <row r="87" spans="2:9">
      <c r="B87" s="8"/>
      <c r="C87" s="8"/>
      <c r="D87" s="8"/>
      <c r="E87" s="8"/>
      <c r="F87" s="8"/>
      <c r="G87" s="8"/>
      <c r="H87" s="8"/>
      <c r="I87" s="8"/>
    </row>
    <row r="88" spans="2:9">
      <c r="B88" s="8"/>
      <c r="C88" s="8"/>
      <c r="D88" s="8"/>
      <c r="E88" s="8"/>
      <c r="F88" s="8"/>
      <c r="G88" s="8"/>
      <c r="H88" s="8"/>
      <c r="I88" s="8"/>
    </row>
    <row r="89" spans="2:9">
      <c r="B89" s="8"/>
      <c r="C89" s="8"/>
      <c r="D89" s="8"/>
      <c r="E89" s="8"/>
      <c r="F89" s="8"/>
      <c r="G89" s="8"/>
      <c r="H89" s="8"/>
      <c r="I89" s="8"/>
    </row>
    <row r="90" spans="2:9">
      <c r="B90" s="8"/>
      <c r="C90" s="8"/>
      <c r="D90" s="8"/>
      <c r="E90" s="8"/>
      <c r="F90" s="8"/>
      <c r="G90" s="8"/>
      <c r="H90" s="8"/>
      <c r="I90" s="8"/>
    </row>
    <row r="91" spans="2:9">
      <c r="B91" s="8"/>
      <c r="C91" s="8"/>
      <c r="D91" s="8"/>
      <c r="E91" s="8"/>
      <c r="F91" s="8"/>
      <c r="G91" s="8"/>
      <c r="H91" s="8"/>
      <c r="I91" s="8"/>
    </row>
    <row r="92" spans="2:9">
      <c r="B92" s="8"/>
      <c r="C92" s="8"/>
      <c r="D92" s="8"/>
      <c r="E92" s="8"/>
      <c r="F92" s="8"/>
      <c r="G92" s="8"/>
      <c r="H92" s="8"/>
      <c r="I92" s="8"/>
    </row>
    <row r="93" spans="2:9">
      <c r="B93" s="8"/>
      <c r="C93" s="8"/>
      <c r="D93" s="8"/>
      <c r="E93" s="8"/>
      <c r="F93" s="8"/>
      <c r="G93" s="8"/>
      <c r="H93" s="8"/>
      <c r="I93" s="8"/>
    </row>
    <row r="94" spans="2:9">
      <c r="B94" s="8" t="s">
        <v>15</v>
      </c>
      <c r="C94" s="8"/>
      <c r="D94" s="8"/>
      <c r="E94" s="8"/>
      <c r="F94" s="8"/>
      <c r="G94" s="8"/>
      <c r="H94" s="8"/>
      <c r="I94" s="8"/>
    </row>
    <row r="95" spans="2:9">
      <c r="B95" s="8" t="s">
        <v>37</v>
      </c>
      <c r="C95" s="8"/>
      <c r="D95" s="8"/>
      <c r="E95" s="8"/>
      <c r="F95" s="8"/>
      <c r="G95" s="8"/>
      <c r="H95" s="8"/>
      <c r="I95" s="8"/>
    </row>
    <row r="96" spans="2:9">
      <c r="B96" s="8"/>
      <c r="C96" s="8"/>
      <c r="D96" s="8"/>
      <c r="E96" s="8"/>
      <c r="F96" s="8"/>
      <c r="G96" s="8"/>
      <c r="H96" s="8"/>
      <c r="I96" s="8"/>
    </row>
    <row r="97" spans="2:9" ht="8.25" customHeight="1">
      <c r="B97" s="91"/>
      <c r="C97" s="91"/>
      <c r="D97" s="91"/>
      <c r="E97" s="91"/>
      <c r="F97" s="91"/>
      <c r="G97" s="91"/>
      <c r="H97" s="91"/>
      <c r="I97" s="91"/>
    </row>
    <row r="98" spans="2:9">
      <c r="B98" s="5"/>
      <c r="C98" s="5"/>
      <c r="D98" s="3"/>
      <c r="E98" s="3"/>
      <c r="F98" s="3"/>
      <c r="G98" s="3"/>
      <c r="H98" s="3"/>
      <c r="I98" s="3"/>
    </row>
    <row r="99" spans="2:9">
      <c r="B99" s="3"/>
      <c r="C99" s="3"/>
      <c r="D99" s="3"/>
      <c r="E99" s="3"/>
      <c r="F99" s="3"/>
      <c r="G99" s="3"/>
      <c r="H99" s="3"/>
      <c r="I99" s="3"/>
    </row>
    <row r="100" spans="2:9">
      <c r="B100" s="5"/>
      <c r="C100" s="5"/>
      <c r="D100" s="3"/>
      <c r="E100" s="3"/>
      <c r="F100" s="3"/>
      <c r="G100" s="3"/>
      <c r="H100" s="3"/>
      <c r="I100" s="3"/>
    </row>
    <row r="101" spans="2:9">
      <c r="B101" s="34" t="s">
        <v>13</v>
      </c>
      <c r="C101" s="72" t="s">
        <v>125</v>
      </c>
      <c r="D101" s="3"/>
      <c r="E101" s="3"/>
      <c r="F101" s="3"/>
      <c r="G101" s="3"/>
      <c r="H101" s="3"/>
      <c r="I101" s="3"/>
    </row>
    <row r="102" spans="2:9" ht="36.75">
      <c r="B102" s="4" t="s">
        <v>16</v>
      </c>
      <c r="C102" s="6">
        <f>C23</f>
        <v>5994</v>
      </c>
      <c r="D102" s="3"/>
      <c r="E102" s="3"/>
      <c r="F102" s="3"/>
      <c r="G102" s="3"/>
      <c r="H102" s="3"/>
      <c r="I102" s="3"/>
    </row>
    <row r="103" spans="2:9">
      <c r="B103" s="34" t="s">
        <v>30</v>
      </c>
      <c r="C103" s="3"/>
      <c r="D103" s="3"/>
      <c r="E103" s="3"/>
      <c r="F103" s="3"/>
      <c r="G103" s="3"/>
      <c r="H103" s="3"/>
      <c r="I103" s="3"/>
    </row>
    <row r="104" spans="2:9">
      <c r="B104" s="3" t="s">
        <v>27</v>
      </c>
      <c r="C104" s="3"/>
      <c r="D104" s="3"/>
      <c r="E104" s="3"/>
      <c r="F104" s="3"/>
      <c r="G104" s="3"/>
      <c r="H104" s="3"/>
      <c r="I104" s="3"/>
    </row>
    <row r="105" spans="2:9">
      <c r="B105" s="3"/>
      <c r="C105" s="3"/>
      <c r="D105" s="3"/>
      <c r="E105" s="3"/>
      <c r="F105" s="3"/>
      <c r="G105" s="3"/>
      <c r="H105" s="3"/>
      <c r="I105" s="3"/>
    </row>
    <row r="106" spans="2:9">
      <c r="B106" s="3"/>
      <c r="C106" s="3"/>
      <c r="D106" s="3"/>
      <c r="E106" s="3"/>
      <c r="F106" s="3"/>
      <c r="G106" s="3"/>
      <c r="H106" s="3"/>
      <c r="I106" s="3"/>
    </row>
    <row r="107" spans="2:9">
      <c r="B107" s="3"/>
      <c r="C107" s="3"/>
      <c r="D107" s="3"/>
      <c r="E107" s="3"/>
      <c r="F107" s="3"/>
      <c r="G107" s="3"/>
      <c r="H107" s="3"/>
      <c r="I107" s="3"/>
    </row>
    <row r="108" spans="2:9">
      <c r="B108" s="3"/>
      <c r="C108" s="3"/>
      <c r="D108" s="3"/>
      <c r="E108" s="3"/>
      <c r="F108" s="3"/>
      <c r="G108" s="3"/>
      <c r="H108" s="3"/>
      <c r="I108" s="3"/>
    </row>
    <row r="109" spans="2:9">
      <c r="B109" s="3"/>
      <c r="C109" s="3"/>
      <c r="D109" s="3"/>
      <c r="E109" s="3"/>
      <c r="F109" s="3"/>
      <c r="G109" s="3"/>
      <c r="H109" s="3"/>
      <c r="I109" s="3"/>
    </row>
    <row r="110" spans="2:9">
      <c r="B110" s="3"/>
      <c r="C110" s="3"/>
      <c r="D110" s="3"/>
      <c r="E110" s="3"/>
      <c r="F110" s="3"/>
      <c r="G110" s="3"/>
      <c r="H110" s="3"/>
      <c r="I110" s="3"/>
    </row>
    <row r="111" spans="2:9">
      <c r="B111" s="8" t="s">
        <v>15</v>
      </c>
      <c r="C111" s="3"/>
      <c r="D111" s="3"/>
      <c r="E111" s="3"/>
      <c r="F111" s="3"/>
      <c r="G111" s="3"/>
      <c r="H111" s="3"/>
      <c r="I111" s="3"/>
    </row>
    <row r="112" spans="2:9">
      <c r="B112" s="8" t="s">
        <v>37</v>
      </c>
      <c r="C112" s="3"/>
      <c r="D112" s="3"/>
      <c r="E112" s="3"/>
      <c r="F112" s="3"/>
      <c r="G112" s="3"/>
      <c r="H112" s="3"/>
      <c r="I112" s="3"/>
    </row>
    <row r="113" spans="2:9">
      <c r="B113" s="3"/>
      <c r="C113" s="3"/>
      <c r="D113" s="3"/>
      <c r="E113" s="3"/>
      <c r="F113" s="3"/>
      <c r="G113" s="3"/>
      <c r="H113" s="3"/>
      <c r="I113" s="3"/>
    </row>
    <row r="114" spans="2:9" ht="7.5" customHeight="1"/>
    <row r="115" spans="2:9">
      <c r="B115" s="3"/>
      <c r="C115" s="3"/>
      <c r="D115" s="3"/>
      <c r="E115" s="3"/>
      <c r="F115" s="3"/>
      <c r="G115" s="3"/>
      <c r="H115" s="3"/>
      <c r="I115" s="3"/>
    </row>
    <row r="116" spans="2:9">
      <c r="B116" s="3"/>
      <c r="C116" s="3"/>
      <c r="D116" s="3"/>
      <c r="E116" s="3"/>
      <c r="F116" s="3"/>
      <c r="G116" s="3"/>
      <c r="H116" s="3"/>
      <c r="I116" s="3"/>
    </row>
    <row r="117" spans="2:9">
      <c r="B117" s="3"/>
      <c r="C117" s="3"/>
      <c r="D117" s="3"/>
      <c r="E117" s="3"/>
      <c r="F117" s="3"/>
      <c r="G117" s="3"/>
      <c r="H117" s="3"/>
      <c r="I117" s="3"/>
    </row>
    <row r="118" spans="2:9">
      <c r="B118" s="3"/>
      <c r="C118" s="3"/>
      <c r="D118" s="3"/>
      <c r="E118" s="3"/>
      <c r="F118" s="3"/>
      <c r="G118" s="3"/>
      <c r="H118" s="3"/>
      <c r="I118" s="3"/>
    </row>
    <row r="119" spans="2:9">
      <c r="B119" s="3"/>
      <c r="C119" s="3"/>
      <c r="D119" s="3"/>
      <c r="E119" s="3"/>
      <c r="F119" s="3"/>
      <c r="G119" s="3"/>
      <c r="H119" s="3"/>
      <c r="I119" s="3"/>
    </row>
    <row r="120" spans="2:9">
      <c r="B120" s="34" t="s">
        <v>13</v>
      </c>
      <c r="C120" s="34"/>
      <c r="D120" s="40" t="s">
        <v>125</v>
      </c>
      <c r="E120" s="3"/>
      <c r="F120" s="3"/>
      <c r="G120" s="3"/>
      <c r="H120" s="3"/>
      <c r="I120" s="3"/>
    </row>
    <row r="121" spans="2:9" ht="36.75" customHeight="1">
      <c r="B121" s="146" t="s">
        <v>33</v>
      </c>
      <c r="C121" s="146"/>
      <c r="D121" s="6">
        <f>C24</f>
        <v>7400</v>
      </c>
      <c r="E121" s="3"/>
      <c r="F121" s="3"/>
      <c r="G121" s="3"/>
      <c r="H121" s="3"/>
      <c r="I121" s="3"/>
    </row>
    <row r="122" spans="2:9" ht="15.75" customHeight="1">
      <c r="B122" s="35" t="s">
        <v>34</v>
      </c>
      <c r="C122" s="3"/>
      <c r="D122" s="3"/>
      <c r="E122" s="3"/>
      <c r="F122" s="3"/>
      <c r="G122" s="3"/>
      <c r="H122" s="3"/>
      <c r="I122" s="3"/>
    </row>
    <row r="123" spans="2:9" ht="15.75" customHeight="1">
      <c r="B123" s="3" t="s">
        <v>27</v>
      </c>
      <c r="C123" s="3"/>
      <c r="D123" s="3"/>
      <c r="E123" s="3"/>
      <c r="F123" s="3"/>
      <c r="G123" s="3"/>
      <c r="H123" s="3"/>
      <c r="I123" s="3"/>
    </row>
    <row r="124" spans="2:9">
      <c r="B124" s="34"/>
      <c r="C124" s="3"/>
      <c r="D124" s="3"/>
      <c r="E124" s="3"/>
      <c r="F124" s="3"/>
      <c r="G124" s="3"/>
      <c r="H124" s="3"/>
      <c r="I124" s="3"/>
    </row>
    <row r="125" spans="2:9">
      <c r="B125" s="142" t="s">
        <v>62</v>
      </c>
      <c r="C125" s="143"/>
      <c r="D125" s="3"/>
      <c r="E125" s="3"/>
      <c r="F125" s="3"/>
      <c r="G125" s="3"/>
      <c r="H125" s="3"/>
      <c r="I125" s="3"/>
    </row>
    <row r="126" spans="2:9">
      <c r="B126" s="143"/>
      <c r="C126" s="143"/>
      <c r="D126" s="3"/>
      <c r="E126" s="3"/>
      <c r="F126" s="3"/>
      <c r="G126" s="3"/>
      <c r="H126" s="3"/>
      <c r="I126" s="3"/>
    </row>
    <row r="127" spans="2:9">
      <c r="B127" s="3"/>
      <c r="C127" s="3"/>
      <c r="D127" s="3"/>
      <c r="E127" s="3"/>
      <c r="F127" s="3"/>
      <c r="G127" s="3"/>
      <c r="H127" s="3"/>
      <c r="I127" s="3"/>
    </row>
    <row r="128" spans="2:9">
      <c r="B128" s="3"/>
      <c r="C128" s="3"/>
      <c r="D128" s="3"/>
      <c r="E128" s="3"/>
      <c r="F128" s="3"/>
      <c r="G128" s="3"/>
      <c r="H128" s="3"/>
      <c r="I128" s="3"/>
    </row>
    <row r="129" spans="2:9">
      <c r="B129" s="3"/>
      <c r="C129" s="3"/>
      <c r="D129" s="3"/>
      <c r="E129" s="3"/>
      <c r="F129" s="3"/>
      <c r="G129" s="3"/>
      <c r="H129" s="3"/>
      <c r="I129" s="3"/>
    </row>
    <row r="130" spans="2:9">
      <c r="B130" s="3"/>
      <c r="C130" s="3"/>
      <c r="D130" s="3"/>
      <c r="E130" s="3"/>
      <c r="F130" s="3"/>
      <c r="G130" s="3"/>
      <c r="H130" s="3"/>
      <c r="I130" s="3"/>
    </row>
    <row r="131" spans="2:9">
      <c r="B131" s="3"/>
      <c r="C131" s="3"/>
      <c r="D131" s="3"/>
      <c r="E131" s="3"/>
      <c r="F131" s="3"/>
      <c r="G131" s="3"/>
      <c r="H131" s="3"/>
      <c r="I131" s="3"/>
    </row>
    <row r="132" spans="2:9">
      <c r="B132" s="3"/>
      <c r="C132" s="3"/>
      <c r="D132" s="3"/>
      <c r="E132" s="3"/>
      <c r="F132" s="3"/>
      <c r="G132" s="3"/>
      <c r="H132" s="3"/>
      <c r="I132" s="3"/>
    </row>
    <row r="133" spans="2:9">
      <c r="B133" s="8" t="s">
        <v>15</v>
      </c>
      <c r="C133" s="3"/>
      <c r="D133" s="3"/>
      <c r="E133" s="3"/>
      <c r="F133" s="3"/>
      <c r="G133" s="3"/>
      <c r="H133" s="3"/>
      <c r="I133" s="3"/>
    </row>
    <row r="134" spans="2:9">
      <c r="B134" s="8" t="s">
        <v>37</v>
      </c>
      <c r="C134" s="3"/>
      <c r="D134" s="3"/>
      <c r="E134" s="3"/>
      <c r="F134" s="3"/>
      <c r="G134" s="3"/>
      <c r="H134" s="3"/>
      <c r="I134" s="3"/>
    </row>
    <row r="135" spans="2:9">
      <c r="B135" s="3"/>
      <c r="C135" s="3"/>
      <c r="D135" s="3"/>
      <c r="E135" s="3"/>
      <c r="F135" s="3"/>
      <c r="G135" s="3"/>
      <c r="H135" s="3"/>
      <c r="I135" s="3"/>
    </row>
    <row r="136" spans="2:9" ht="8.25" customHeight="1"/>
    <row r="137" spans="2:9">
      <c r="B137" s="3"/>
      <c r="C137" s="3"/>
      <c r="D137" s="3"/>
      <c r="E137" s="3"/>
      <c r="F137" s="3"/>
      <c r="G137" s="3"/>
      <c r="H137" s="3"/>
      <c r="I137" s="3"/>
    </row>
    <row r="138" spans="2:9">
      <c r="B138" s="3"/>
      <c r="C138" s="3"/>
      <c r="D138" s="3"/>
      <c r="E138" s="3"/>
      <c r="F138" s="3"/>
      <c r="G138" s="3"/>
      <c r="H138" s="3"/>
      <c r="I138" s="3"/>
    </row>
    <row r="139" spans="2:9">
      <c r="B139" s="3"/>
      <c r="C139" s="3"/>
      <c r="D139" s="3"/>
      <c r="E139" s="3"/>
      <c r="F139" s="3"/>
      <c r="G139" s="3"/>
      <c r="H139" s="3"/>
      <c r="I139" s="3"/>
    </row>
    <row r="140" spans="2:9">
      <c r="B140" s="41" t="s">
        <v>13</v>
      </c>
      <c r="C140" s="72" t="s">
        <v>125</v>
      </c>
      <c r="D140" s="3"/>
      <c r="E140" s="3"/>
      <c r="F140" s="3"/>
      <c r="G140" s="3"/>
      <c r="H140" s="3"/>
      <c r="I140" s="3"/>
    </row>
    <row r="141" spans="2:9" ht="36.75">
      <c r="B141" s="4" t="s">
        <v>14</v>
      </c>
      <c r="C141" s="6">
        <f>C25</f>
        <v>7992</v>
      </c>
      <c r="D141" s="3"/>
      <c r="E141" s="3"/>
      <c r="F141" s="3"/>
      <c r="G141" s="3"/>
      <c r="H141" s="3"/>
      <c r="I141" s="3"/>
    </row>
    <row r="142" spans="2:9">
      <c r="B142" s="41" t="s">
        <v>31</v>
      </c>
      <c r="C142" s="3"/>
      <c r="D142" s="3"/>
      <c r="E142" s="3"/>
      <c r="F142" s="3"/>
      <c r="G142" s="3"/>
      <c r="H142" s="3"/>
      <c r="I142" s="3"/>
    </row>
    <row r="143" spans="2:9">
      <c r="B143" s="3" t="s">
        <v>27</v>
      </c>
      <c r="C143" s="3"/>
      <c r="D143" s="3"/>
      <c r="E143" s="3"/>
      <c r="F143" s="3"/>
      <c r="G143" s="3"/>
      <c r="H143" s="3"/>
      <c r="I143" s="3"/>
    </row>
    <row r="144" spans="2:9">
      <c r="B144" s="3"/>
      <c r="C144" s="3"/>
      <c r="D144" s="3"/>
      <c r="E144" s="3"/>
      <c r="F144" s="3"/>
      <c r="G144" s="3"/>
      <c r="H144" s="3"/>
      <c r="I144" s="3"/>
    </row>
    <row r="145" spans="2:9">
      <c r="B145" s="3"/>
      <c r="C145" s="3"/>
      <c r="D145" s="3"/>
      <c r="E145" s="3"/>
      <c r="F145" s="3"/>
      <c r="G145" s="3"/>
      <c r="H145" s="3"/>
      <c r="I145" s="3"/>
    </row>
    <row r="146" spans="2:9">
      <c r="B146" s="3"/>
      <c r="C146" s="3"/>
      <c r="D146" s="3"/>
      <c r="E146" s="3"/>
      <c r="F146" s="3"/>
      <c r="G146" s="3"/>
      <c r="H146" s="3"/>
      <c r="I146" s="3"/>
    </row>
    <row r="147" spans="2:9">
      <c r="B147" s="3"/>
      <c r="C147" s="3"/>
      <c r="D147" s="3"/>
      <c r="E147" s="3"/>
      <c r="F147" s="3"/>
      <c r="G147" s="3"/>
      <c r="H147" s="3"/>
      <c r="I147" s="3"/>
    </row>
    <row r="148" spans="2:9">
      <c r="B148" s="3"/>
      <c r="C148" s="3"/>
      <c r="D148" s="3"/>
      <c r="E148" s="3"/>
      <c r="F148" s="3"/>
      <c r="G148" s="3"/>
      <c r="H148" s="3"/>
      <c r="I148" s="3"/>
    </row>
    <row r="149" spans="2:9">
      <c r="B149" s="8" t="s">
        <v>15</v>
      </c>
      <c r="C149" s="3"/>
      <c r="D149" s="3"/>
      <c r="E149" s="3"/>
      <c r="F149" s="3"/>
      <c r="G149" s="3"/>
      <c r="H149" s="3"/>
      <c r="I149" s="3"/>
    </row>
    <row r="150" spans="2:9">
      <c r="B150" s="8" t="s">
        <v>37</v>
      </c>
      <c r="C150" s="3"/>
      <c r="D150" s="3"/>
      <c r="E150" s="3"/>
      <c r="F150" s="3"/>
      <c r="G150" s="3"/>
      <c r="H150" s="3"/>
      <c r="I150" s="3"/>
    </row>
    <row r="151" spans="2:9">
      <c r="B151" s="3"/>
      <c r="C151" s="3"/>
      <c r="D151" s="3"/>
      <c r="E151" s="3"/>
      <c r="F151" s="3"/>
      <c r="G151" s="3"/>
      <c r="H151" s="3"/>
      <c r="I151" s="3"/>
    </row>
    <row r="153" spans="2:9" ht="28.5">
      <c r="B153" s="144" t="s">
        <v>149</v>
      </c>
      <c r="C153" s="144"/>
      <c r="D153" s="144"/>
      <c r="E153" s="144"/>
      <c r="F153" s="144"/>
      <c r="G153" s="144"/>
      <c r="H153" s="144"/>
      <c r="I153" s="144"/>
    </row>
    <row r="154" spans="2:9">
      <c r="B154" s="91" t="s">
        <v>71</v>
      </c>
      <c r="C154" s="91"/>
      <c r="D154" s="91"/>
      <c r="E154" s="91"/>
      <c r="F154" s="91"/>
      <c r="G154" s="91"/>
      <c r="H154" s="91"/>
    </row>
    <row r="155" spans="2:9" ht="156" customHeight="1">
      <c r="B155" s="91"/>
      <c r="C155" s="91"/>
      <c r="D155" s="91"/>
      <c r="E155" s="91"/>
      <c r="F155" s="91"/>
      <c r="G155" s="91"/>
      <c r="H155" s="91"/>
      <c r="I155" s="91"/>
    </row>
    <row r="156" spans="2:9" ht="21">
      <c r="B156" s="89" t="s">
        <v>163</v>
      </c>
      <c r="C156" s="89"/>
      <c r="D156" s="89"/>
      <c r="E156" s="89"/>
      <c r="F156" s="89"/>
      <c r="G156" s="89"/>
      <c r="H156" s="89"/>
      <c r="I156" s="89"/>
    </row>
    <row r="157" spans="2:9">
      <c r="B157" s="130"/>
      <c r="C157" s="130" t="s">
        <v>125</v>
      </c>
      <c r="D157" s="119" t="s">
        <v>19</v>
      </c>
      <c r="E157" s="120"/>
      <c r="F157" s="119" t="s">
        <v>21</v>
      </c>
      <c r="G157" s="120"/>
      <c r="H157" s="119" t="s">
        <v>20</v>
      </c>
      <c r="I157" s="120"/>
    </row>
    <row r="158" spans="2:9">
      <c r="B158" s="131"/>
      <c r="C158" s="131"/>
      <c r="D158" s="13" t="s">
        <v>22</v>
      </c>
      <c r="E158" s="13" t="s">
        <v>126</v>
      </c>
      <c r="F158" s="13" t="s">
        <v>22</v>
      </c>
      <c r="G158" s="13" t="s">
        <v>126</v>
      </c>
      <c r="H158" s="13" t="s">
        <v>22</v>
      </c>
      <c r="I158" s="13" t="s">
        <v>126</v>
      </c>
    </row>
    <row r="159" spans="2:9" ht="24.95" customHeight="1">
      <c r="B159" s="7" t="s">
        <v>12</v>
      </c>
      <c r="C159" s="76">
        <f>PRODUCT(H11*144)</f>
        <v>10656</v>
      </c>
      <c r="D159" s="16">
        <v>4</v>
      </c>
      <c r="E159" s="77">
        <f t="shared" ref="E159:E164" si="0">C159*D159</f>
        <v>42624</v>
      </c>
      <c r="F159" s="14">
        <v>8</v>
      </c>
      <c r="G159" s="78">
        <f t="shared" ref="G159:G164" si="1">C159*F159</f>
        <v>85248</v>
      </c>
      <c r="H159" s="16">
        <v>8</v>
      </c>
      <c r="I159" s="77">
        <f t="shared" ref="I159:I164" si="2">C159*H159</f>
        <v>85248</v>
      </c>
    </row>
    <row r="160" spans="2:9" ht="24.95" customHeight="1">
      <c r="B160" s="42" t="s">
        <v>10</v>
      </c>
      <c r="C160" s="76">
        <f>PRODUCT(H11*141)</f>
        <v>10434</v>
      </c>
      <c r="D160" s="16">
        <v>6</v>
      </c>
      <c r="E160" s="77">
        <f t="shared" si="0"/>
        <v>62604</v>
      </c>
      <c r="F160" s="43">
        <v>8</v>
      </c>
      <c r="G160" s="79">
        <f t="shared" si="1"/>
        <v>83472</v>
      </c>
      <c r="H160" s="16">
        <v>12</v>
      </c>
      <c r="I160" s="77">
        <f t="shared" si="2"/>
        <v>125208</v>
      </c>
    </row>
    <row r="161" spans="2:11" ht="24.95" customHeight="1">
      <c r="B161" s="7" t="s">
        <v>4</v>
      </c>
      <c r="C161" s="76">
        <f>PRODUCT(H11*92)</f>
        <v>6808</v>
      </c>
      <c r="D161" s="16">
        <v>6</v>
      </c>
      <c r="E161" s="77">
        <f t="shared" si="0"/>
        <v>40848</v>
      </c>
      <c r="F161" s="14">
        <v>8</v>
      </c>
      <c r="G161" s="78">
        <f t="shared" si="1"/>
        <v>54464</v>
      </c>
      <c r="H161" s="16">
        <v>12</v>
      </c>
      <c r="I161" s="77">
        <f t="shared" si="2"/>
        <v>81696</v>
      </c>
    </row>
    <row r="162" spans="2:11" ht="24.95" customHeight="1">
      <c r="B162" s="7" t="s">
        <v>59</v>
      </c>
      <c r="C162" s="76">
        <f>PRODUCT(H11*141)</f>
        <v>10434</v>
      </c>
      <c r="D162" s="16">
        <v>2</v>
      </c>
      <c r="E162" s="77">
        <f t="shared" si="0"/>
        <v>20868</v>
      </c>
      <c r="F162" s="14">
        <v>4</v>
      </c>
      <c r="G162" s="78">
        <f t="shared" si="1"/>
        <v>41736</v>
      </c>
      <c r="H162" s="16">
        <v>4</v>
      </c>
      <c r="I162" s="77">
        <f t="shared" si="2"/>
        <v>41736</v>
      </c>
    </row>
    <row r="163" spans="2:11" ht="24.95" customHeight="1">
      <c r="B163" s="42" t="s">
        <v>61</v>
      </c>
      <c r="C163" s="76">
        <f>PRODUCT(H11*115)</f>
        <v>8510</v>
      </c>
      <c r="D163" s="16">
        <v>6</v>
      </c>
      <c r="E163" s="77">
        <f t="shared" si="0"/>
        <v>51060</v>
      </c>
      <c r="F163" s="43">
        <v>10</v>
      </c>
      <c r="G163" s="79">
        <f t="shared" si="1"/>
        <v>85100</v>
      </c>
      <c r="H163" s="16">
        <v>12</v>
      </c>
      <c r="I163" s="77">
        <f t="shared" si="2"/>
        <v>102120</v>
      </c>
    </row>
    <row r="164" spans="2:11" ht="24.95" customHeight="1">
      <c r="B164" s="7" t="s">
        <v>11</v>
      </c>
      <c r="C164" s="76">
        <f>PRODUCT(H11*123)</f>
        <v>9102</v>
      </c>
      <c r="D164" s="16">
        <v>8</v>
      </c>
      <c r="E164" s="77">
        <f t="shared" si="0"/>
        <v>72816</v>
      </c>
      <c r="F164" s="14">
        <v>12</v>
      </c>
      <c r="G164" s="78">
        <f t="shared" si="1"/>
        <v>109224</v>
      </c>
      <c r="H164" s="16">
        <v>16</v>
      </c>
      <c r="I164" s="77">
        <f t="shared" si="2"/>
        <v>145632</v>
      </c>
    </row>
    <row r="165" spans="2:11">
      <c r="B165" s="17"/>
      <c r="C165" s="18"/>
      <c r="D165" s="23">
        <f>SUM(D159:D164)</f>
        <v>32</v>
      </c>
      <c r="E165" s="27"/>
      <c r="F165" s="32">
        <f>SUM(F159:F164)</f>
        <v>50</v>
      </c>
      <c r="G165" s="32"/>
      <c r="H165" s="29">
        <f>SUM(H159:H164)</f>
        <v>64</v>
      </c>
      <c r="I165" s="24"/>
    </row>
    <row r="166" spans="2:11" ht="16.5" thickBot="1">
      <c r="B166" s="19"/>
      <c r="C166" s="20"/>
      <c r="D166" s="25"/>
      <c r="E166" s="27"/>
      <c r="F166" s="33"/>
      <c r="G166" s="2"/>
      <c r="H166" s="30"/>
      <c r="I166" s="24"/>
    </row>
    <row r="167" spans="2:11" ht="17.25" thickTop="1" thickBot="1">
      <c r="B167" s="19"/>
      <c r="C167" s="73" t="s">
        <v>7</v>
      </c>
      <c r="D167" s="25" t="s">
        <v>8</v>
      </c>
      <c r="E167" s="15">
        <f>SUM(E159:E164)</f>
        <v>290820</v>
      </c>
      <c r="F167" s="42"/>
      <c r="G167" s="15">
        <f>SUM(G159:G164)</f>
        <v>459244</v>
      </c>
      <c r="H167" s="31"/>
      <c r="I167" s="15">
        <f>SUM(I159:I164)</f>
        <v>581640</v>
      </c>
      <c r="K167" s="61"/>
    </row>
    <row r="168" spans="2:11" ht="16.5" thickTop="1">
      <c r="B168" s="22"/>
      <c r="C168" s="21"/>
      <c r="D168" s="25"/>
      <c r="E168" s="25"/>
      <c r="F168" s="2"/>
      <c r="G168" s="2"/>
      <c r="H168" s="25"/>
      <c r="I168" s="25"/>
    </row>
    <row r="169" spans="2:11">
      <c r="B169" s="100"/>
      <c r="C169" s="101"/>
      <c r="D169" s="24"/>
      <c r="E169" s="28"/>
      <c r="F169" s="42"/>
      <c r="G169" s="44"/>
      <c r="H169" s="31"/>
      <c r="I169" s="26"/>
    </row>
    <row r="170" spans="2:11">
      <c r="B170" s="100"/>
      <c r="C170" s="101"/>
      <c r="D170" s="24"/>
      <c r="E170" s="28"/>
      <c r="F170" s="42"/>
      <c r="G170" s="44"/>
      <c r="H170" s="31"/>
      <c r="I170" s="26"/>
    </row>
    <row r="171" spans="2:11" ht="31.5" customHeight="1">
      <c r="B171" s="141" t="s">
        <v>133</v>
      </c>
      <c r="C171" s="141"/>
      <c r="D171" s="141"/>
      <c r="E171" s="141"/>
      <c r="F171" s="141"/>
      <c r="G171" s="141"/>
      <c r="H171" s="141"/>
      <c r="I171" s="141"/>
    </row>
    <row r="172" spans="2:11" ht="6.75" customHeight="1"/>
    <row r="173" spans="2:11">
      <c r="B173" s="54"/>
      <c r="C173" s="3"/>
      <c r="D173" s="3"/>
      <c r="E173" s="3"/>
      <c r="F173" s="3"/>
      <c r="G173" s="3"/>
      <c r="H173" s="3"/>
      <c r="I173" s="3"/>
    </row>
    <row r="174" spans="2:11">
      <c r="B174" s="54"/>
      <c r="C174" s="3"/>
      <c r="D174" s="3"/>
      <c r="E174" s="3"/>
      <c r="F174" s="3"/>
      <c r="G174" s="3"/>
      <c r="H174" s="3"/>
      <c r="I174" s="3"/>
    </row>
    <row r="175" spans="2:11">
      <c r="B175" s="3"/>
      <c r="C175" s="3"/>
      <c r="D175" s="3"/>
      <c r="E175" s="3"/>
      <c r="F175" s="3"/>
      <c r="G175" s="3"/>
      <c r="H175" s="3"/>
      <c r="I175" s="3"/>
    </row>
    <row r="176" spans="2:11">
      <c r="B176" s="3"/>
      <c r="C176" s="3"/>
      <c r="D176" s="3"/>
      <c r="E176" s="3"/>
      <c r="F176" s="3"/>
      <c r="G176" s="3"/>
      <c r="H176" s="3"/>
      <c r="I176" s="3"/>
    </row>
    <row r="177" spans="2:9">
      <c r="B177" s="3"/>
      <c r="C177" s="3"/>
      <c r="D177" s="3"/>
      <c r="E177" s="3"/>
      <c r="F177" s="3"/>
      <c r="G177" s="3"/>
      <c r="H177" s="3"/>
      <c r="I177" s="3"/>
    </row>
    <row r="178" spans="2:9">
      <c r="B178" s="54" t="s">
        <v>13</v>
      </c>
      <c r="C178" s="72" t="s">
        <v>125</v>
      </c>
      <c r="D178" s="3"/>
      <c r="E178" s="3"/>
      <c r="F178" s="3"/>
      <c r="G178" s="3"/>
      <c r="H178" s="3"/>
      <c r="I178" s="3"/>
    </row>
    <row r="179" spans="2:9" ht="36.75">
      <c r="B179" s="39" t="s">
        <v>60</v>
      </c>
      <c r="C179" s="80">
        <f>C159</f>
        <v>10656</v>
      </c>
      <c r="D179" s="3"/>
      <c r="E179" s="3"/>
      <c r="F179" s="3"/>
      <c r="G179" s="3"/>
      <c r="H179" s="3"/>
      <c r="I179" s="3"/>
    </row>
    <row r="180" spans="2:9" ht="36.75">
      <c r="B180" s="39" t="s">
        <v>25</v>
      </c>
      <c r="C180" s="3"/>
      <c r="D180" s="3"/>
      <c r="E180" s="3"/>
      <c r="F180" s="3"/>
      <c r="G180" s="3"/>
      <c r="H180" s="3"/>
      <c r="I180" s="3"/>
    </row>
    <row r="181" spans="2:9">
      <c r="B181" s="68" t="s">
        <v>101</v>
      </c>
      <c r="C181" s="3"/>
      <c r="D181" s="3"/>
      <c r="E181" s="3"/>
      <c r="F181" s="3"/>
      <c r="G181" s="3"/>
      <c r="H181" s="3"/>
      <c r="I181" s="3"/>
    </row>
    <row r="182" spans="2:9">
      <c r="B182" s="3" t="s">
        <v>17</v>
      </c>
      <c r="C182" s="3"/>
      <c r="D182" s="3"/>
      <c r="E182" s="3"/>
      <c r="F182" s="3"/>
      <c r="G182" s="3"/>
      <c r="H182" s="3"/>
      <c r="I182" s="3"/>
    </row>
    <row r="183" spans="2:9">
      <c r="B183" s="3"/>
      <c r="C183" s="3"/>
      <c r="D183" s="3"/>
      <c r="E183" s="3"/>
      <c r="F183" s="3"/>
      <c r="G183" s="3"/>
      <c r="H183" s="3"/>
      <c r="I183" s="3"/>
    </row>
    <row r="184" spans="2:9">
      <c r="B184" s="143"/>
      <c r="C184" s="143"/>
      <c r="D184" s="3"/>
      <c r="E184" s="3"/>
      <c r="F184" s="3"/>
      <c r="G184" s="3"/>
      <c r="H184" s="3"/>
      <c r="I184" s="3"/>
    </row>
    <row r="185" spans="2:9">
      <c r="B185" s="3"/>
      <c r="C185" s="3"/>
      <c r="D185" s="3"/>
      <c r="E185" s="3"/>
      <c r="F185" s="3"/>
      <c r="G185" s="3"/>
      <c r="H185" s="3"/>
      <c r="I185" s="3"/>
    </row>
    <row r="186" spans="2:9">
      <c r="B186" s="3"/>
      <c r="C186" s="3"/>
      <c r="D186" s="3"/>
      <c r="E186" s="3"/>
      <c r="F186" s="3"/>
      <c r="G186" s="3"/>
      <c r="H186" s="3"/>
      <c r="I186" s="3"/>
    </row>
    <row r="187" spans="2:9">
      <c r="B187" s="3"/>
      <c r="C187" s="3"/>
      <c r="D187" s="3"/>
      <c r="E187" s="3"/>
      <c r="F187" s="3"/>
      <c r="G187" s="3"/>
      <c r="H187" s="3"/>
      <c r="I187" s="3"/>
    </row>
    <row r="188" spans="2:9">
      <c r="B188" s="8" t="s">
        <v>15</v>
      </c>
      <c r="C188" s="6"/>
      <c r="D188" s="3"/>
      <c r="E188" s="3"/>
      <c r="F188" s="3"/>
      <c r="G188" s="3"/>
      <c r="H188" s="3"/>
      <c r="I188" s="3"/>
    </row>
    <row r="189" spans="2:9">
      <c r="B189" s="8" t="s">
        <v>37</v>
      </c>
      <c r="C189" s="8"/>
      <c r="D189" s="3"/>
      <c r="E189" s="3"/>
      <c r="F189" s="3"/>
      <c r="G189" s="3"/>
      <c r="H189" s="3"/>
      <c r="I189" s="3"/>
    </row>
    <row r="190" spans="2:9">
      <c r="B190" s="8"/>
      <c r="C190" s="3"/>
      <c r="D190" s="3"/>
      <c r="E190" s="3"/>
      <c r="F190" s="3"/>
      <c r="G190" s="3"/>
      <c r="H190" s="3"/>
      <c r="I190" s="3"/>
    </row>
    <row r="191" spans="2:9" ht="9" customHeight="1"/>
    <row r="192" spans="2:9">
      <c r="B192" s="8"/>
      <c r="C192" s="8"/>
      <c r="D192" s="8"/>
      <c r="E192" s="8"/>
      <c r="F192" s="8"/>
      <c r="G192" s="8"/>
      <c r="H192" s="8"/>
      <c r="I192" s="8"/>
    </row>
    <row r="193" spans="2:9">
      <c r="B193" s="8"/>
      <c r="C193" s="8"/>
      <c r="D193" s="8"/>
      <c r="E193" s="8"/>
      <c r="F193" s="8"/>
      <c r="G193" s="8"/>
      <c r="H193" s="8"/>
      <c r="I193" s="8"/>
    </row>
    <row r="194" spans="2:9">
      <c r="B194" s="8"/>
      <c r="C194" s="8"/>
      <c r="D194" s="8"/>
      <c r="E194" s="8"/>
      <c r="F194" s="8"/>
      <c r="G194" s="8"/>
      <c r="H194" s="8"/>
      <c r="I194" s="8"/>
    </row>
    <row r="195" spans="2:9">
      <c r="B195" s="8"/>
      <c r="C195" s="8"/>
      <c r="D195" s="8"/>
      <c r="E195" s="8"/>
      <c r="F195" s="8"/>
      <c r="G195" s="8"/>
      <c r="H195" s="8"/>
      <c r="I195" s="8"/>
    </row>
    <row r="196" spans="2:9">
      <c r="B196" s="8"/>
      <c r="C196" s="8"/>
      <c r="D196" s="8"/>
      <c r="E196" s="8"/>
      <c r="F196" s="8"/>
      <c r="G196" s="8"/>
      <c r="H196" s="8"/>
      <c r="I196" s="8"/>
    </row>
    <row r="197" spans="2:9">
      <c r="B197" s="54" t="s">
        <v>13</v>
      </c>
      <c r="C197" s="72" t="s">
        <v>125</v>
      </c>
      <c r="D197" s="8"/>
      <c r="E197" s="8"/>
      <c r="F197" s="8"/>
      <c r="G197" s="8"/>
      <c r="H197" s="8"/>
      <c r="I197" s="8"/>
    </row>
    <row r="198" spans="2:9" ht="36.75">
      <c r="B198" s="38" t="s">
        <v>26</v>
      </c>
      <c r="C198" s="80">
        <f>C160</f>
        <v>10434</v>
      </c>
      <c r="D198" s="8"/>
      <c r="E198" s="8"/>
      <c r="F198" s="8"/>
      <c r="G198" s="8"/>
      <c r="H198" s="8"/>
      <c r="I198" s="8"/>
    </row>
    <row r="199" spans="2:9">
      <c r="B199" s="68" t="s">
        <v>102</v>
      </c>
      <c r="C199" s="8"/>
      <c r="D199" s="8"/>
      <c r="E199" s="8"/>
      <c r="F199" s="8"/>
      <c r="G199" s="8"/>
      <c r="H199" s="8"/>
      <c r="I199" s="8"/>
    </row>
    <row r="200" spans="2:9">
      <c r="B200" s="3" t="s">
        <v>27</v>
      </c>
      <c r="C200" s="8"/>
      <c r="D200" s="8"/>
      <c r="E200" s="8"/>
      <c r="F200" s="8"/>
      <c r="G200" s="8"/>
      <c r="H200" s="8"/>
      <c r="I200" s="8"/>
    </row>
    <row r="201" spans="2:9">
      <c r="B201" s="8"/>
      <c r="C201" s="8"/>
      <c r="D201" s="8"/>
      <c r="E201" s="8"/>
      <c r="F201" s="8"/>
      <c r="G201" s="8"/>
      <c r="H201" s="8"/>
      <c r="I201" s="8"/>
    </row>
    <row r="202" spans="2:9">
      <c r="B202" s="8"/>
      <c r="C202" s="8"/>
      <c r="D202" s="8"/>
      <c r="E202" s="8"/>
      <c r="F202" s="8"/>
      <c r="G202" s="8"/>
      <c r="H202" s="8"/>
      <c r="I202" s="8"/>
    </row>
    <row r="203" spans="2:9">
      <c r="B203" s="8"/>
      <c r="C203" s="8"/>
      <c r="D203" s="8"/>
      <c r="E203" s="8"/>
      <c r="F203" s="8"/>
      <c r="G203" s="8"/>
      <c r="H203" s="8"/>
      <c r="I203" s="8"/>
    </row>
    <row r="204" spans="2:9">
      <c r="B204" s="8"/>
      <c r="C204" s="8"/>
      <c r="D204" s="8"/>
      <c r="E204" s="8"/>
      <c r="F204" s="8"/>
      <c r="G204" s="8"/>
      <c r="H204" s="8"/>
      <c r="I204" s="8"/>
    </row>
    <row r="205" spans="2:9">
      <c r="B205" s="8"/>
      <c r="C205" s="8"/>
      <c r="D205" s="8"/>
      <c r="E205" s="8"/>
      <c r="F205" s="8"/>
      <c r="G205" s="8"/>
      <c r="H205" s="8"/>
      <c r="I205" s="8"/>
    </row>
    <row r="206" spans="2:9">
      <c r="B206" s="8"/>
      <c r="C206" s="8"/>
      <c r="D206" s="8"/>
      <c r="E206" s="8"/>
      <c r="F206" s="8"/>
      <c r="G206" s="8"/>
      <c r="H206" s="8"/>
      <c r="I206" s="8"/>
    </row>
    <row r="207" spans="2:9">
      <c r="B207" s="8" t="s">
        <v>15</v>
      </c>
      <c r="C207" s="8"/>
      <c r="D207" s="8"/>
      <c r="E207" s="8"/>
      <c r="F207" s="8"/>
      <c r="G207" s="8"/>
      <c r="H207" s="8"/>
      <c r="I207" s="8"/>
    </row>
    <row r="208" spans="2:9">
      <c r="B208" s="8" t="s">
        <v>37</v>
      </c>
      <c r="C208" s="8"/>
      <c r="D208" s="8"/>
      <c r="E208" s="8"/>
      <c r="F208" s="8"/>
      <c r="G208" s="8"/>
      <c r="H208" s="8"/>
      <c r="I208" s="8"/>
    </row>
    <row r="209" spans="2:9">
      <c r="B209" s="8"/>
      <c r="C209" s="8"/>
      <c r="D209" s="8"/>
      <c r="E209" s="8"/>
      <c r="F209" s="8"/>
      <c r="G209" s="8"/>
      <c r="H209" s="8"/>
      <c r="I209" s="8"/>
    </row>
    <row r="210" spans="2:9" ht="9" customHeight="1"/>
    <row r="211" spans="2:9">
      <c r="B211" s="54"/>
      <c r="C211" s="54"/>
      <c r="D211" s="3"/>
      <c r="E211" s="3"/>
      <c r="F211" s="3"/>
      <c r="G211" s="3"/>
      <c r="H211" s="3"/>
      <c r="I211" s="3"/>
    </row>
    <row r="212" spans="2:9">
      <c r="B212" s="3"/>
      <c r="C212" s="3"/>
      <c r="D212" s="3"/>
      <c r="E212" s="3"/>
      <c r="F212" s="3"/>
      <c r="G212" s="3"/>
      <c r="H212" s="3"/>
      <c r="I212" s="3"/>
    </row>
    <row r="213" spans="2:9">
      <c r="B213" s="54"/>
      <c r="C213" s="54"/>
      <c r="D213" s="3"/>
      <c r="E213" s="3"/>
      <c r="F213" s="3"/>
      <c r="G213" s="3"/>
      <c r="H213" s="3"/>
      <c r="I213" s="3"/>
    </row>
    <row r="214" spans="2:9">
      <c r="B214" s="54" t="s">
        <v>13</v>
      </c>
      <c r="C214" s="72" t="s">
        <v>125</v>
      </c>
      <c r="D214" s="3"/>
      <c r="E214" s="3"/>
      <c r="F214" s="3"/>
      <c r="G214" s="3"/>
      <c r="H214" s="3"/>
      <c r="I214" s="3"/>
    </row>
    <row r="215" spans="2:9" ht="36.75">
      <c r="B215" s="4" t="s">
        <v>16</v>
      </c>
      <c r="C215" s="80">
        <f>C161</f>
        <v>6808</v>
      </c>
      <c r="D215" s="3"/>
      <c r="E215" s="3"/>
      <c r="F215" s="3"/>
      <c r="G215" s="3"/>
      <c r="H215" s="3"/>
      <c r="I215" s="3"/>
    </row>
    <row r="216" spans="2:9">
      <c r="B216" s="54" t="s">
        <v>30</v>
      </c>
      <c r="C216" s="3"/>
      <c r="D216" s="3"/>
      <c r="E216" s="3"/>
      <c r="F216" s="3"/>
      <c r="G216" s="3"/>
      <c r="H216" s="3"/>
      <c r="I216" s="3"/>
    </row>
    <row r="217" spans="2:9">
      <c r="B217" s="3" t="s">
        <v>27</v>
      </c>
      <c r="C217" s="3"/>
      <c r="D217" s="3"/>
      <c r="E217" s="3"/>
      <c r="F217" s="3"/>
      <c r="G217" s="3"/>
      <c r="H217" s="3"/>
      <c r="I217" s="3"/>
    </row>
    <row r="218" spans="2:9">
      <c r="B218" s="3"/>
      <c r="C218" s="3"/>
      <c r="D218" s="3"/>
      <c r="E218" s="3"/>
      <c r="F218" s="3"/>
      <c r="G218" s="3"/>
      <c r="H218" s="3"/>
      <c r="I218" s="3"/>
    </row>
    <row r="219" spans="2:9">
      <c r="B219" s="3"/>
      <c r="C219" s="3"/>
      <c r="D219" s="3"/>
      <c r="E219" s="3"/>
      <c r="F219" s="3"/>
      <c r="G219" s="3"/>
      <c r="H219" s="3"/>
      <c r="I219" s="3"/>
    </row>
    <row r="220" spans="2:9">
      <c r="B220" s="3"/>
      <c r="C220" s="3"/>
      <c r="D220" s="3"/>
      <c r="E220" s="3"/>
      <c r="F220" s="3"/>
      <c r="G220" s="3"/>
      <c r="H220" s="3"/>
      <c r="I220" s="3"/>
    </row>
    <row r="221" spans="2:9">
      <c r="B221" s="3"/>
      <c r="C221" s="3"/>
      <c r="D221" s="3"/>
      <c r="E221" s="3"/>
      <c r="F221" s="3"/>
      <c r="G221" s="3"/>
      <c r="H221" s="3"/>
      <c r="I221" s="3"/>
    </row>
    <row r="222" spans="2:9">
      <c r="B222" s="3"/>
      <c r="C222" s="3"/>
      <c r="D222" s="3"/>
      <c r="E222" s="3"/>
      <c r="F222" s="3"/>
      <c r="G222" s="3"/>
      <c r="H222" s="3"/>
      <c r="I222" s="3"/>
    </row>
    <row r="223" spans="2:9">
      <c r="B223" s="3"/>
      <c r="C223" s="3"/>
      <c r="D223" s="3"/>
      <c r="E223" s="3"/>
      <c r="F223" s="3"/>
      <c r="G223" s="3"/>
      <c r="H223" s="3"/>
      <c r="I223" s="3"/>
    </row>
    <row r="224" spans="2:9">
      <c r="B224" s="8" t="s">
        <v>15</v>
      </c>
      <c r="C224" s="3"/>
      <c r="D224" s="3"/>
      <c r="E224" s="3"/>
      <c r="F224" s="3"/>
      <c r="G224" s="3"/>
      <c r="H224" s="3"/>
      <c r="I224" s="3"/>
    </row>
    <row r="225" spans="2:9">
      <c r="B225" s="8" t="s">
        <v>37</v>
      </c>
      <c r="C225" s="3"/>
      <c r="D225" s="3"/>
      <c r="E225" s="3"/>
      <c r="F225" s="3"/>
      <c r="G225" s="3"/>
      <c r="H225" s="3"/>
      <c r="I225" s="3"/>
    </row>
    <row r="226" spans="2:9">
      <c r="B226" s="3"/>
      <c r="C226" s="3"/>
      <c r="D226" s="3"/>
      <c r="E226" s="3"/>
      <c r="F226" s="3"/>
      <c r="G226" s="3"/>
      <c r="H226" s="3"/>
      <c r="I226" s="3"/>
    </row>
    <row r="227" spans="2:9" ht="9" customHeight="1"/>
    <row r="228" spans="2:9">
      <c r="B228" s="3"/>
      <c r="C228" s="3"/>
      <c r="D228" s="3"/>
      <c r="E228" s="3"/>
      <c r="F228" s="3"/>
      <c r="G228" s="3"/>
      <c r="H228" s="3"/>
      <c r="I228" s="3"/>
    </row>
    <row r="229" spans="2:9">
      <c r="B229" s="3"/>
      <c r="C229" s="3"/>
      <c r="D229" s="3"/>
      <c r="E229" s="3"/>
      <c r="F229" s="3"/>
      <c r="G229" s="3"/>
      <c r="H229" s="3"/>
      <c r="I229" s="3"/>
    </row>
    <row r="230" spans="2:9">
      <c r="B230" s="3"/>
      <c r="C230" s="3"/>
      <c r="D230" s="3"/>
      <c r="E230" s="3"/>
      <c r="F230" s="3"/>
      <c r="G230" s="3"/>
      <c r="H230" s="3"/>
      <c r="I230" s="3"/>
    </row>
    <row r="231" spans="2:9">
      <c r="B231" s="3"/>
      <c r="C231" s="3"/>
      <c r="D231" s="3"/>
      <c r="E231" s="3"/>
      <c r="F231" s="3"/>
      <c r="G231" s="3"/>
      <c r="H231" s="3"/>
      <c r="I231" s="3"/>
    </row>
    <row r="232" spans="2:9">
      <c r="B232" s="3"/>
      <c r="C232" s="3"/>
      <c r="D232" s="3"/>
      <c r="E232" s="3"/>
      <c r="F232" s="3"/>
      <c r="G232" s="3"/>
      <c r="H232" s="3"/>
      <c r="I232" s="3"/>
    </row>
    <row r="233" spans="2:9">
      <c r="B233" s="54" t="s">
        <v>13</v>
      </c>
      <c r="C233" s="54"/>
      <c r="D233" s="40" t="s">
        <v>125</v>
      </c>
      <c r="E233" s="3"/>
      <c r="F233" s="3"/>
      <c r="G233" s="3"/>
      <c r="H233" s="3"/>
      <c r="I233" s="3"/>
    </row>
    <row r="234" spans="2:9" ht="36.75">
      <c r="B234" s="147" t="s">
        <v>59</v>
      </c>
      <c r="C234" s="147"/>
      <c r="D234" s="80">
        <f>C162</f>
        <v>10434</v>
      </c>
      <c r="E234" s="3"/>
      <c r="F234" s="3"/>
      <c r="G234" s="3"/>
      <c r="H234" s="3"/>
      <c r="I234" s="3"/>
    </row>
    <row r="235" spans="2:9">
      <c r="B235" s="68" t="s">
        <v>102</v>
      </c>
      <c r="C235" s="3"/>
      <c r="D235" s="3"/>
      <c r="E235" s="3"/>
      <c r="F235" s="3"/>
      <c r="G235" s="3"/>
      <c r="H235" s="3"/>
      <c r="I235" s="3"/>
    </row>
    <row r="236" spans="2:9">
      <c r="B236" s="3" t="s">
        <v>27</v>
      </c>
      <c r="C236" s="3"/>
      <c r="D236" s="3"/>
      <c r="E236" s="3"/>
      <c r="F236" s="3"/>
      <c r="G236" s="3"/>
      <c r="H236" s="3"/>
      <c r="I236" s="3"/>
    </row>
    <row r="237" spans="2:9">
      <c r="B237" s="54"/>
      <c r="C237" s="3"/>
      <c r="D237" s="3"/>
      <c r="E237" s="3"/>
      <c r="F237" s="3"/>
      <c r="G237" s="3"/>
      <c r="H237" s="3"/>
      <c r="I237" s="3"/>
    </row>
    <row r="238" spans="2:9">
      <c r="B238" s="37"/>
      <c r="C238" s="3"/>
      <c r="D238" s="3"/>
      <c r="E238" s="3"/>
      <c r="F238" s="3"/>
      <c r="G238" s="3"/>
      <c r="H238" s="3"/>
      <c r="I238" s="3"/>
    </row>
    <row r="239" spans="2:9">
      <c r="B239" s="3"/>
      <c r="C239" s="3"/>
      <c r="D239" s="3"/>
      <c r="E239" s="3"/>
      <c r="F239" s="3"/>
      <c r="G239" s="3"/>
      <c r="H239" s="3"/>
      <c r="I239" s="3"/>
    </row>
    <row r="240" spans="2:9">
      <c r="B240" s="3"/>
      <c r="C240" s="3"/>
      <c r="D240" s="3"/>
      <c r="E240" s="3"/>
      <c r="F240" s="3"/>
      <c r="G240" s="3"/>
      <c r="H240" s="3"/>
      <c r="I240" s="3"/>
    </row>
    <row r="241" spans="2:9">
      <c r="B241" s="3"/>
      <c r="C241" s="3"/>
      <c r="D241" s="3"/>
      <c r="E241" s="3"/>
      <c r="F241" s="3"/>
      <c r="G241" s="3"/>
      <c r="H241" s="3"/>
      <c r="I241" s="3"/>
    </row>
    <row r="242" spans="2:9">
      <c r="B242" s="3"/>
      <c r="C242" s="3"/>
      <c r="D242" s="3"/>
      <c r="E242" s="3"/>
      <c r="F242" s="3"/>
      <c r="G242" s="3"/>
      <c r="H242" s="3"/>
      <c r="I242" s="3"/>
    </row>
    <row r="243" spans="2:9">
      <c r="B243" s="3"/>
      <c r="C243" s="3"/>
      <c r="D243" s="3"/>
      <c r="E243" s="3"/>
      <c r="F243" s="3"/>
      <c r="G243" s="3"/>
      <c r="H243" s="3"/>
      <c r="I243" s="3"/>
    </row>
    <row r="244" spans="2:9">
      <c r="B244" s="3"/>
      <c r="C244" s="3"/>
      <c r="D244" s="3"/>
      <c r="E244" s="3"/>
      <c r="F244" s="3"/>
      <c r="G244" s="3"/>
      <c r="H244" s="3"/>
      <c r="I244" s="3"/>
    </row>
    <row r="245" spans="2:9">
      <c r="B245" s="3"/>
      <c r="C245" s="3"/>
      <c r="D245" s="3"/>
      <c r="E245" s="3"/>
      <c r="F245" s="3"/>
      <c r="G245" s="3"/>
      <c r="H245" s="3"/>
      <c r="I245" s="3"/>
    </row>
    <row r="246" spans="2:9">
      <c r="B246" s="8" t="s">
        <v>15</v>
      </c>
      <c r="C246" s="3"/>
      <c r="D246" s="3"/>
      <c r="E246" s="3"/>
      <c r="F246" s="3"/>
      <c r="G246" s="3"/>
      <c r="H246" s="3"/>
      <c r="I246" s="3"/>
    </row>
    <row r="247" spans="2:9">
      <c r="B247" s="8" t="s">
        <v>37</v>
      </c>
      <c r="C247" s="3"/>
      <c r="D247" s="3"/>
      <c r="E247" s="3"/>
      <c r="F247" s="3"/>
      <c r="G247" s="3"/>
      <c r="H247" s="3"/>
      <c r="I247" s="3"/>
    </row>
    <row r="248" spans="2:9">
      <c r="B248" s="3"/>
      <c r="C248" s="3"/>
      <c r="D248" s="3"/>
      <c r="E248" s="3"/>
      <c r="F248" s="3"/>
      <c r="G248" s="3"/>
      <c r="H248" s="3"/>
      <c r="I248" s="3"/>
    </row>
    <row r="249" spans="2:9" ht="7.5" customHeight="1"/>
    <row r="250" spans="2:9">
      <c r="B250" s="3"/>
      <c r="C250" s="3"/>
      <c r="D250" s="3"/>
      <c r="E250" s="3"/>
      <c r="F250" s="3"/>
      <c r="G250" s="3"/>
      <c r="H250" s="3"/>
      <c r="I250" s="3"/>
    </row>
    <row r="251" spans="2:9">
      <c r="B251" s="3"/>
      <c r="C251" s="3"/>
      <c r="D251" s="3"/>
      <c r="E251" s="3"/>
      <c r="F251" s="3"/>
      <c r="G251" s="3"/>
      <c r="H251" s="3"/>
      <c r="I251" s="3"/>
    </row>
    <row r="252" spans="2:9">
      <c r="B252" s="3"/>
      <c r="C252" s="3"/>
      <c r="D252" s="3"/>
      <c r="E252" s="3"/>
      <c r="F252" s="3"/>
      <c r="G252" s="3"/>
      <c r="H252" s="3"/>
      <c r="I252" s="3"/>
    </row>
    <row r="253" spans="2:9">
      <c r="B253" s="3"/>
      <c r="C253" s="3"/>
      <c r="D253" s="3"/>
      <c r="E253" s="3"/>
      <c r="F253" s="3"/>
      <c r="G253" s="3"/>
      <c r="H253" s="3"/>
      <c r="I253" s="3"/>
    </row>
    <row r="254" spans="2:9">
      <c r="B254" s="3"/>
      <c r="C254" s="3"/>
      <c r="D254" s="3"/>
      <c r="E254" s="3"/>
      <c r="F254" s="3"/>
      <c r="G254" s="3"/>
      <c r="H254" s="3"/>
      <c r="I254" s="3"/>
    </row>
    <row r="255" spans="2:9">
      <c r="B255" s="54" t="s">
        <v>13</v>
      </c>
      <c r="C255" s="54"/>
      <c r="D255" s="40" t="s">
        <v>125</v>
      </c>
      <c r="E255" s="3"/>
      <c r="F255" s="3"/>
      <c r="G255" s="3"/>
      <c r="H255" s="3"/>
      <c r="I255" s="3"/>
    </row>
    <row r="256" spans="2:9" ht="36.75">
      <c r="B256" s="148" t="s">
        <v>61</v>
      </c>
      <c r="C256" s="146"/>
      <c r="D256" s="80">
        <f>C163</f>
        <v>8510</v>
      </c>
      <c r="E256" s="3"/>
      <c r="F256" s="3"/>
      <c r="G256" s="3"/>
      <c r="H256" s="3"/>
      <c r="I256" s="3"/>
    </row>
    <row r="257" spans="2:9">
      <c r="B257" s="68" t="s">
        <v>103</v>
      </c>
      <c r="C257" s="3"/>
      <c r="D257" s="3"/>
      <c r="E257" s="3"/>
      <c r="F257" s="3"/>
      <c r="G257" s="3"/>
      <c r="H257" s="3"/>
      <c r="I257" s="3"/>
    </row>
    <row r="258" spans="2:9">
      <c r="B258" s="3" t="s">
        <v>27</v>
      </c>
      <c r="C258" s="3"/>
      <c r="D258" s="3"/>
      <c r="E258" s="3"/>
      <c r="F258" s="3"/>
      <c r="G258" s="3"/>
      <c r="H258" s="3"/>
      <c r="I258" s="3"/>
    </row>
    <row r="259" spans="2:9">
      <c r="B259" s="54"/>
      <c r="C259" s="3"/>
      <c r="D259" s="3"/>
      <c r="E259" s="3"/>
      <c r="F259" s="3"/>
      <c r="G259" s="3"/>
      <c r="H259" s="3"/>
      <c r="I259" s="3"/>
    </row>
    <row r="260" spans="2:9">
      <c r="B260" s="142" t="s">
        <v>63</v>
      </c>
      <c r="C260" s="143"/>
      <c r="D260" s="3"/>
      <c r="E260" s="3"/>
      <c r="F260" s="3"/>
      <c r="G260" s="3"/>
      <c r="H260" s="3"/>
      <c r="I260" s="3"/>
    </row>
    <row r="261" spans="2:9">
      <c r="B261" s="143"/>
      <c r="C261" s="143"/>
      <c r="D261" s="3"/>
      <c r="E261" s="3"/>
      <c r="F261" s="3"/>
      <c r="G261" s="3"/>
      <c r="H261" s="3"/>
      <c r="I261" s="3"/>
    </row>
    <row r="262" spans="2:9">
      <c r="B262" s="3"/>
      <c r="C262" s="3"/>
      <c r="D262" s="3"/>
      <c r="E262" s="3"/>
      <c r="F262" s="3"/>
      <c r="G262" s="3"/>
      <c r="H262" s="3"/>
      <c r="I262" s="3"/>
    </row>
    <row r="263" spans="2:9">
      <c r="B263" s="3"/>
      <c r="C263" s="3"/>
      <c r="D263" s="3"/>
      <c r="E263" s="3"/>
      <c r="F263" s="3"/>
      <c r="G263" s="3"/>
      <c r="H263" s="3"/>
      <c r="I263" s="3"/>
    </row>
    <row r="264" spans="2:9">
      <c r="B264" s="3"/>
      <c r="C264" s="3"/>
      <c r="D264" s="3"/>
      <c r="E264" s="3"/>
      <c r="F264" s="3"/>
      <c r="G264" s="3"/>
      <c r="H264" s="3"/>
      <c r="I264" s="3"/>
    </row>
    <row r="265" spans="2:9">
      <c r="B265" s="3"/>
      <c r="C265" s="3"/>
      <c r="D265" s="3"/>
      <c r="E265" s="3"/>
      <c r="F265" s="3"/>
      <c r="G265" s="3"/>
      <c r="H265" s="3"/>
      <c r="I265" s="3"/>
    </row>
    <row r="266" spans="2:9">
      <c r="B266" s="3"/>
      <c r="C266" s="3"/>
      <c r="D266" s="3"/>
      <c r="E266" s="3"/>
      <c r="F266" s="3"/>
      <c r="G266" s="3"/>
      <c r="H266" s="3"/>
      <c r="I266" s="3"/>
    </row>
    <row r="267" spans="2:9">
      <c r="B267" s="3"/>
      <c r="C267" s="3"/>
      <c r="D267" s="3"/>
      <c r="E267" s="3"/>
      <c r="F267" s="3"/>
      <c r="G267" s="3"/>
      <c r="H267" s="3"/>
      <c r="I267" s="3"/>
    </row>
    <row r="268" spans="2:9">
      <c r="B268" s="8" t="s">
        <v>15</v>
      </c>
      <c r="C268" s="3"/>
      <c r="D268" s="3"/>
      <c r="E268" s="3"/>
      <c r="F268" s="3"/>
      <c r="G268" s="3"/>
      <c r="H268" s="3"/>
      <c r="I268" s="3"/>
    </row>
    <row r="269" spans="2:9">
      <c r="B269" s="8" t="s">
        <v>37</v>
      </c>
      <c r="C269" s="3"/>
      <c r="D269" s="3"/>
      <c r="E269" s="3"/>
      <c r="F269" s="3"/>
      <c r="G269" s="3"/>
      <c r="H269" s="3"/>
      <c r="I269" s="3"/>
    </row>
    <row r="270" spans="2:9">
      <c r="B270" s="3"/>
      <c r="C270" s="3"/>
      <c r="D270" s="3"/>
      <c r="E270" s="3"/>
      <c r="F270" s="3"/>
      <c r="G270" s="3"/>
      <c r="H270" s="3"/>
      <c r="I270" s="3"/>
    </row>
    <row r="271" spans="2:9" ht="9" customHeight="1"/>
    <row r="272" spans="2:9">
      <c r="B272" s="3"/>
      <c r="C272" s="3"/>
      <c r="D272" s="3"/>
      <c r="E272" s="3"/>
      <c r="F272" s="3"/>
      <c r="G272" s="3"/>
      <c r="H272" s="3"/>
      <c r="I272" s="3"/>
    </row>
    <row r="273" spans="2:9">
      <c r="B273" s="3"/>
      <c r="C273" s="3"/>
      <c r="D273" s="3"/>
      <c r="E273" s="3"/>
      <c r="F273" s="3"/>
      <c r="G273" s="3"/>
      <c r="H273" s="3"/>
      <c r="I273" s="3"/>
    </row>
    <row r="274" spans="2:9">
      <c r="B274" s="3"/>
      <c r="C274" s="3"/>
      <c r="D274" s="3"/>
      <c r="E274" s="3"/>
      <c r="F274" s="3"/>
      <c r="G274" s="3"/>
      <c r="H274" s="3"/>
      <c r="I274" s="3"/>
    </row>
    <row r="275" spans="2:9">
      <c r="B275" s="54" t="s">
        <v>13</v>
      </c>
      <c r="C275" s="72" t="s">
        <v>125</v>
      </c>
      <c r="D275" s="3"/>
      <c r="E275" s="3"/>
      <c r="F275" s="3"/>
      <c r="G275" s="3"/>
      <c r="H275" s="3"/>
      <c r="I275" s="3"/>
    </row>
    <row r="276" spans="2:9" ht="36.75">
      <c r="B276" s="4" t="s">
        <v>14</v>
      </c>
      <c r="C276" s="80">
        <f>C164</f>
        <v>9102</v>
      </c>
      <c r="D276" s="3"/>
      <c r="E276" s="3"/>
      <c r="F276" s="3"/>
      <c r="G276" s="3"/>
      <c r="H276" s="3"/>
      <c r="I276" s="3"/>
    </row>
    <row r="277" spans="2:9">
      <c r="B277" s="54" t="s">
        <v>31</v>
      </c>
      <c r="C277" s="3"/>
      <c r="D277" s="3"/>
      <c r="E277" s="3"/>
      <c r="F277" s="3"/>
      <c r="G277" s="3"/>
      <c r="H277" s="3"/>
      <c r="I277" s="3"/>
    </row>
    <row r="278" spans="2:9">
      <c r="B278" s="3" t="s">
        <v>27</v>
      </c>
      <c r="C278" s="3"/>
      <c r="D278" s="3"/>
      <c r="E278" s="3"/>
      <c r="F278" s="3"/>
      <c r="G278" s="3"/>
      <c r="H278" s="3"/>
      <c r="I278" s="3"/>
    </row>
    <row r="279" spans="2:9">
      <c r="B279" s="3"/>
      <c r="C279" s="3"/>
      <c r="D279" s="3"/>
      <c r="E279" s="3"/>
      <c r="F279" s="3"/>
      <c r="G279" s="3"/>
      <c r="H279" s="3"/>
      <c r="I279" s="3"/>
    </row>
    <row r="280" spans="2:9">
      <c r="B280" s="3"/>
      <c r="C280" s="3"/>
      <c r="D280" s="3"/>
      <c r="E280" s="3"/>
      <c r="F280" s="3"/>
      <c r="G280" s="3"/>
      <c r="H280" s="3"/>
      <c r="I280" s="3"/>
    </row>
    <row r="281" spans="2:9">
      <c r="B281" s="3"/>
      <c r="C281" s="3"/>
      <c r="D281" s="3"/>
      <c r="E281" s="3"/>
      <c r="F281" s="3"/>
      <c r="G281" s="3"/>
      <c r="H281" s="3"/>
      <c r="I281" s="3"/>
    </row>
    <row r="282" spans="2:9">
      <c r="B282" s="3"/>
      <c r="C282" s="3"/>
      <c r="D282" s="3"/>
      <c r="E282" s="3"/>
      <c r="F282" s="3"/>
      <c r="G282" s="3"/>
      <c r="H282" s="3"/>
      <c r="I282" s="3"/>
    </row>
    <row r="283" spans="2:9">
      <c r="B283" s="3"/>
      <c r="C283" s="3"/>
      <c r="D283" s="3"/>
      <c r="E283" s="3"/>
      <c r="F283" s="3"/>
      <c r="G283" s="3"/>
      <c r="H283" s="3"/>
      <c r="I283" s="3"/>
    </row>
    <row r="284" spans="2:9">
      <c r="B284" s="8" t="s">
        <v>15</v>
      </c>
      <c r="C284" s="3"/>
      <c r="D284" s="3"/>
      <c r="E284" s="3"/>
      <c r="F284" s="3"/>
      <c r="G284" s="3"/>
      <c r="H284" s="3"/>
      <c r="I284" s="3"/>
    </row>
    <row r="285" spans="2:9">
      <c r="B285" s="8" t="s">
        <v>37</v>
      </c>
      <c r="C285" s="3"/>
      <c r="D285" s="3"/>
      <c r="E285" s="3"/>
      <c r="F285" s="3"/>
      <c r="G285" s="3"/>
      <c r="H285" s="3"/>
      <c r="I285" s="3"/>
    </row>
    <row r="286" spans="2:9">
      <c r="B286" s="3"/>
      <c r="C286" s="3"/>
      <c r="D286" s="3"/>
      <c r="E286" s="3"/>
      <c r="F286" s="3"/>
      <c r="G286" s="3"/>
      <c r="H286" s="3"/>
      <c r="I286" s="3"/>
    </row>
    <row r="287" spans="2:9">
      <c r="B287" s="91"/>
      <c r="C287" s="91"/>
      <c r="D287" s="91"/>
      <c r="E287" s="91"/>
      <c r="F287" s="91"/>
      <c r="G287" s="91"/>
      <c r="H287" s="91"/>
      <c r="I287" s="91"/>
    </row>
    <row r="288" spans="2:9" ht="31.5">
      <c r="B288" s="88" t="s">
        <v>9</v>
      </c>
      <c r="C288" s="88"/>
      <c r="D288" s="88"/>
      <c r="E288" s="88"/>
      <c r="F288" s="88"/>
      <c r="G288" s="88"/>
      <c r="H288" s="88"/>
      <c r="I288" s="88"/>
    </row>
    <row r="289" spans="2:9" ht="262.5" customHeight="1"/>
    <row r="290" spans="2:9" ht="9" customHeight="1">
      <c r="B290" s="91"/>
      <c r="C290" s="91"/>
      <c r="D290" s="91"/>
      <c r="E290" s="91"/>
      <c r="F290" s="91"/>
      <c r="G290" s="91"/>
      <c r="H290" s="91"/>
      <c r="I290" s="91"/>
    </row>
    <row r="291" spans="2:9" ht="21">
      <c r="B291" s="89" t="s">
        <v>137</v>
      </c>
      <c r="C291" s="89"/>
      <c r="D291" s="89"/>
      <c r="E291" s="89"/>
      <c r="F291" s="89"/>
      <c r="G291" s="89"/>
      <c r="H291" s="89"/>
      <c r="I291" s="89"/>
    </row>
    <row r="292" spans="2:9">
      <c r="B292" s="108" t="s">
        <v>0</v>
      </c>
      <c r="C292" s="109"/>
      <c r="D292" s="108" t="s">
        <v>22</v>
      </c>
      <c r="E292" s="109"/>
      <c r="F292" s="108" t="s">
        <v>125</v>
      </c>
      <c r="G292" s="109"/>
      <c r="H292" s="108" t="s">
        <v>126</v>
      </c>
      <c r="I292" s="109"/>
    </row>
    <row r="293" spans="2:9">
      <c r="B293" s="98" t="s">
        <v>39</v>
      </c>
      <c r="C293" s="99"/>
      <c r="D293" s="102">
        <v>4</v>
      </c>
      <c r="E293" s="103"/>
      <c r="F293" s="106">
        <f>PRODUCT(H11*128)</f>
        <v>9472</v>
      </c>
      <c r="G293" s="107"/>
      <c r="H293" s="106">
        <f>D293*F293</f>
        <v>37888</v>
      </c>
      <c r="I293" s="107"/>
    </row>
    <row r="294" spans="2:9">
      <c r="B294" s="98" t="s">
        <v>40</v>
      </c>
      <c r="C294" s="99"/>
      <c r="D294" s="100">
        <v>6</v>
      </c>
      <c r="E294" s="101"/>
      <c r="F294" s="106">
        <f>PRODUCT(H11*95)</f>
        <v>7030</v>
      </c>
      <c r="G294" s="107"/>
      <c r="H294" s="104">
        <f t="shared" ref="H294:H305" si="3">D294*F294</f>
        <v>42180</v>
      </c>
      <c r="I294" s="105"/>
    </row>
    <row r="295" spans="2:9">
      <c r="B295" s="98" t="s">
        <v>54</v>
      </c>
      <c r="C295" s="99"/>
      <c r="D295" s="102">
        <v>4</v>
      </c>
      <c r="E295" s="103"/>
      <c r="F295" s="106">
        <f>PRODUCT(H11*94)</f>
        <v>6956</v>
      </c>
      <c r="G295" s="107"/>
      <c r="H295" s="106">
        <f t="shared" si="3"/>
        <v>27824</v>
      </c>
      <c r="I295" s="107"/>
    </row>
    <row r="296" spans="2:9">
      <c r="B296" s="98" t="s">
        <v>49</v>
      </c>
      <c r="C296" s="99"/>
      <c r="D296" s="100">
        <v>4</v>
      </c>
      <c r="E296" s="101"/>
      <c r="F296" s="106">
        <f>PRODUCT(H11*79)</f>
        <v>5846</v>
      </c>
      <c r="G296" s="107"/>
      <c r="H296" s="104">
        <f t="shared" si="3"/>
        <v>23384</v>
      </c>
      <c r="I296" s="105"/>
    </row>
    <row r="297" spans="2:9">
      <c r="B297" s="98" t="s">
        <v>55</v>
      </c>
      <c r="C297" s="99"/>
      <c r="D297" s="102">
        <v>5</v>
      </c>
      <c r="E297" s="103"/>
      <c r="F297" s="106">
        <f>PRODUCT(H11*129)</f>
        <v>9546</v>
      </c>
      <c r="G297" s="107"/>
      <c r="H297" s="106">
        <f t="shared" si="3"/>
        <v>47730</v>
      </c>
      <c r="I297" s="107"/>
    </row>
    <row r="298" spans="2:9">
      <c r="B298" s="98" t="s">
        <v>56</v>
      </c>
      <c r="C298" s="99"/>
      <c r="D298" s="100">
        <v>2</v>
      </c>
      <c r="E298" s="101"/>
      <c r="F298" s="106">
        <f>PRODUCT(H11*111)</f>
        <v>8214</v>
      </c>
      <c r="G298" s="107"/>
      <c r="H298" s="104">
        <f t="shared" si="3"/>
        <v>16428</v>
      </c>
      <c r="I298" s="105"/>
    </row>
    <row r="299" spans="2:9">
      <c r="B299" s="98" t="s">
        <v>57</v>
      </c>
      <c r="C299" s="99"/>
      <c r="D299" s="102">
        <v>4</v>
      </c>
      <c r="E299" s="103"/>
      <c r="F299" s="106">
        <f>PRODUCT(H11*97)</f>
        <v>7178</v>
      </c>
      <c r="G299" s="107"/>
      <c r="H299" s="106">
        <f t="shared" si="3"/>
        <v>28712</v>
      </c>
      <c r="I299" s="107"/>
    </row>
    <row r="300" spans="2:9">
      <c r="B300" s="98" t="s">
        <v>50</v>
      </c>
      <c r="C300" s="99"/>
      <c r="D300" s="100">
        <v>4</v>
      </c>
      <c r="E300" s="101"/>
      <c r="F300" s="106">
        <f>PRODUCT(H11*106)</f>
        <v>7844</v>
      </c>
      <c r="G300" s="107"/>
      <c r="H300" s="104">
        <f t="shared" si="3"/>
        <v>31376</v>
      </c>
      <c r="I300" s="105"/>
    </row>
    <row r="301" spans="2:9">
      <c r="B301" s="98" t="s">
        <v>51</v>
      </c>
      <c r="C301" s="99"/>
      <c r="D301" s="102">
        <v>4</v>
      </c>
      <c r="E301" s="103"/>
      <c r="F301" s="106">
        <f>PRODUCT(H11*125)</f>
        <v>9250</v>
      </c>
      <c r="G301" s="107"/>
      <c r="H301" s="106">
        <f t="shared" si="3"/>
        <v>37000</v>
      </c>
      <c r="I301" s="107"/>
    </row>
    <row r="302" spans="2:9">
      <c r="B302" s="98" t="s">
        <v>58</v>
      </c>
      <c r="C302" s="99"/>
      <c r="D302" s="100">
        <v>2</v>
      </c>
      <c r="E302" s="101"/>
      <c r="F302" s="106">
        <f>PRODUCT(H11*141)</f>
        <v>10434</v>
      </c>
      <c r="G302" s="107"/>
      <c r="H302" s="104">
        <f t="shared" si="3"/>
        <v>20868</v>
      </c>
      <c r="I302" s="105"/>
    </row>
    <row r="303" spans="2:9">
      <c r="B303" s="98" t="s">
        <v>52</v>
      </c>
      <c r="C303" s="99"/>
      <c r="D303" s="102">
        <v>4</v>
      </c>
      <c r="E303" s="103"/>
      <c r="F303" s="106">
        <f>PRODUCT(H11*104)</f>
        <v>7696</v>
      </c>
      <c r="G303" s="107"/>
      <c r="H303" s="106">
        <f t="shared" si="3"/>
        <v>30784</v>
      </c>
      <c r="I303" s="107"/>
    </row>
    <row r="304" spans="2:9">
      <c r="B304" s="98" t="s">
        <v>53</v>
      </c>
      <c r="C304" s="99"/>
      <c r="D304" s="100">
        <v>1</v>
      </c>
      <c r="E304" s="101"/>
      <c r="F304" s="106">
        <f>PRODUCT(H11*884)</f>
        <v>65416</v>
      </c>
      <c r="G304" s="107"/>
      <c r="H304" s="104">
        <f t="shared" si="3"/>
        <v>65416</v>
      </c>
      <c r="I304" s="105"/>
    </row>
    <row r="305" spans="2:9">
      <c r="B305" s="98" t="s">
        <v>74</v>
      </c>
      <c r="C305" s="99"/>
      <c r="D305" s="102">
        <v>2</v>
      </c>
      <c r="E305" s="103"/>
      <c r="F305" s="106">
        <f>PRODUCT(H11*175)</f>
        <v>12950</v>
      </c>
      <c r="G305" s="107"/>
      <c r="H305" s="106">
        <f t="shared" si="3"/>
        <v>25900</v>
      </c>
      <c r="I305" s="107"/>
    </row>
    <row r="306" spans="2:9" ht="16.5" thickBot="1">
      <c r="B306" s="110" t="s">
        <v>135</v>
      </c>
      <c r="C306" s="111"/>
      <c r="D306" s="108">
        <f>SUM(D293:D305)</f>
        <v>46</v>
      </c>
      <c r="E306" s="109"/>
      <c r="F306" s="108"/>
      <c r="G306" s="109"/>
      <c r="H306" s="136"/>
      <c r="I306" s="137"/>
    </row>
    <row r="307" spans="2:9" ht="17.25" thickTop="1" thickBot="1">
      <c r="C307" s="20"/>
      <c r="D307" s="20"/>
      <c r="E307" s="45" t="s">
        <v>7</v>
      </c>
      <c r="F307" s="94" t="s">
        <v>32</v>
      </c>
      <c r="G307" s="95"/>
      <c r="H307" s="96">
        <f>SUM(H293:I305)</f>
        <v>435490</v>
      </c>
      <c r="I307" s="97"/>
    </row>
    <row r="308" spans="2:9" ht="17.25" thickTop="1" thickBot="1">
      <c r="C308" s="20"/>
      <c r="D308" s="20"/>
      <c r="E308" s="164" t="s">
        <v>158</v>
      </c>
      <c r="F308" s="164"/>
      <c r="G308" s="165"/>
      <c r="H308" s="160">
        <f>H307*1.12</f>
        <v>487748.80000000005</v>
      </c>
      <c r="I308" s="161"/>
    </row>
    <row r="309" spans="2:9" ht="16.5" customHeight="1" thickTop="1">
      <c r="B309" s="156" t="s">
        <v>136</v>
      </c>
      <c r="C309" s="156"/>
      <c r="D309" s="156"/>
      <c r="E309" s="156"/>
      <c r="F309" s="156"/>
      <c r="G309" s="156"/>
      <c r="H309" s="156"/>
      <c r="I309" s="156"/>
    </row>
    <row r="310" spans="2:9" ht="21">
      <c r="B310" s="89" t="s">
        <v>138</v>
      </c>
      <c r="C310" s="89"/>
      <c r="D310" s="89"/>
      <c r="E310" s="89"/>
      <c r="F310" s="89"/>
      <c r="G310" s="89"/>
      <c r="H310" s="89"/>
      <c r="I310" s="89"/>
    </row>
    <row r="311" spans="2:9">
      <c r="B311" s="108" t="s">
        <v>0</v>
      </c>
      <c r="C311" s="109"/>
      <c r="D311" s="108" t="s">
        <v>22</v>
      </c>
      <c r="E311" s="109"/>
      <c r="F311" s="108" t="s">
        <v>125</v>
      </c>
      <c r="G311" s="109"/>
      <c r="H311" s="108" t="s">
        <v>126</v>
      </c>
      <c r="I311" s="109"/>
    </row>
    <row r="312" spans="2:9">
      <c r="B312" s="98" t="s">
        <v>39</v>
      </c>
      <c r="C312" s="99"/>
      <c r="D312" s="102">
        <v>4</v>
      </c>
      <c r="E312" s="103"/>
      <c r="F312" s="106">
        <f>PRODUCT(H11*128)</f>
        <v>9472</v>
      </c>
      <c r="G312" s="107"/>
      <c r="H312" s="106">
        <f>D312*F312</f>
        <v>37888</v>
      </c>
      <c r="I312" s="107"/>
    </row>
    <row r="313" spans="2:9">
      <c r="B313" s="98" t="s">
        <v>73</v>
      </c>
      <c r="C313" s="99"/>
      <c r="D313" s="100">
        <v>2</v>
      </c>
      <c r="E313" s="101"/>
      <c r="F313" s="106">
        <f>PRODUCT(H11*177)</f>
        <v>13098</v>
      </c>
      <c r="G313" s="107"/>
      <c r="H313" s="104">
        <f>D313*F313</f>
        <v>26196</v>
      </c>
      <c r="I313" s="105"/>
    </row>
    <row r="314" spans="2:9">
      <c r="B314" s="98" t="s">
        <v>72</v>
      </c>
      <c r="C314" s="99"/>
      <c r="D314" s="102">
        <v>2</v>
      </c>
      <c r="E314" s="103"/>
      <c r="F314" s="106">
        <f>PRODUCT(H11*127)</f>
        <v>9398</v>
      </c>
      <c r="G314" s="107"/>
      <c r="H314" s="106">
        <f>D314*F314</f>
        <v>18796</v>
      </c>
      <c r="I314" s="107"/>
    </row>
    <row r="315" spans="2:9">
      <c r="B315" s="98" t="s">
        <v>54</v>
      </c>
      <c r="C315" s="99"/>
      <c r="D315" s="100">
        <v>4</v>
      </c>
      <c r="E315" s="101"/>
      <c r="F315" s="106">
        <f>PRODUCT(H11*94)</f>
        <v>6956</v>
      </c>
      <c r="G315" s="107"/>
      <c r="H315" s="104">
        <f t="shared" ref="H315:H324" si="4">D315*F315</f>
        <v>27824</v>
      </c>
      <c r="I315" s="105"/>
    </row>
    <row r="316" spans="2:9">
      <c r="B316" s="98" t="s">
        <v>49</v>
      </c>
      <c r="C316" s="99"/>
      <c r="D316" s="102">
        <v>4</v>
      </c>
      <c r="E316" s="103"/>
      <c r="F316" s="106">
        <f>PRODUCT(H11*79)</f>
        <v>5846</v>
      </c>
      <c r="G316" s="107"/>
      <c r="H316" s="106">
        <f t="shared" si="4"/>
        <v>23384</v>
      </c>
      <c r="I316" s="107"/>
    </row>
    <row r="317" spans="2:9">
      <c r="B317" s="98" t="s">
        <v>55</v>
      </c>
      <c r="C317" s="99"/>
      <c r="D317" s="100">
        <v>5</v>
      </c>
      <c r="E317" s="101"/>
      <c r="F317" s="106">
        <f>PRODUCT(H11*129)</f>
        <v>9546</v>
      </c>
      <c r="G317" s="107"/>
      <c r="H317" s="104">
        <f t="shared" si="4"/>
        <v>47730</v>
      </c>
      <c r="I317" s="105"/>
    </row>
    <row r="318" spans="2:9">
      <c r="B318" s="98" t="s">
        <v>56</v>
      </c>
      <c r="C318" s="99"/>
      <c r="D318" s="102">
        <v>2</v>
      </c>
      <c r="E318" s="103"/>
      <c r="F318" s="106">
        <f>PRODUCT(H11*111)</f>
        <v>8214</v>
      </c>
      <c r="G318" s="107"/>
      <c r="H318" s="106">
        <f t="shared" si="4"/>
        <v>16428</v>
      </c>
      <c r="I318" s="107"/>
    </row>
    <row r="319" spans="2:9">
      <c r="B319" s="98" t="s">
        <v>57</v>
      </c>
      <c r="C319" s="99"/>
      <c r="D319" s="100">
        <v>4</v>
      </c>
      <c r="E319" s="101"/>
      <c r="F319" s="106">
        <f>PRODUCT(H11*97)</f>
        <v>7178</v>
      </c>
      <c r="G319" s="107"/>
      <c r="H319" s="104">
        <f t="shared" si="4"/>
        <v>28712</v>
      </c>
      <c r="I319" s="105"/>
    </row>
    <row r="320" spans="2:9">
      <c r="B320" s="98" t="s">
        <v>51</v>
      </c>
      <c r="C320" s="99"/>
      <c r="D320" s="102">
        <v>4</v>
      </c>
      <c r="E320" s="103"/>
      <c r="F320" s="106">
        <f>PRODUCT(H11*125)</f>
        <v>9250</v>
      </c>
      <c r="G320" s="107"/>
      <c r="H320" s="106">
        <f t="shared" si="4"/>
        <v>37000</v>
      </c>
      <c r="I320" s="107"/>
    </row>
    <row r="321" spans="2:9">
      <c r="B321" s="98" t="s">
        <v>58</v>
      </c>
      <c r="C321" s="99"/>
      <c r="D321" s="100">
        <v>2</v>
      </c>
      <c r="E321" s="101"/>
      <c r="F321" s="106">
        <f>PRODUCT(H11*141)</f>
        <v>10434</v>
      </c>
      <c r="G321" s="107"/>
      <c r="H321" s="104">
        <f t="shared" si="4"/>
        <v>20868</v>
      </c>
      <c r="I321" s="105"/>
    </row>
    <row r="322" spans="2:9">
      <c r="B322" s="98" t="s">
        <v>52</v>
      </c>
      <c r="C322" s="99"/>
      <c r="D322" s="102">
        <v>4</v>
      </c>
      <c r="E322" s="103"/>
      <c r="F322" s="106">
        <f>PRODUCT(H11*104)</f>
        <v>7696</v>
      </c>
      <c r="G322" s="107"/>
      <c r="H322" s="106">
        <f t="shared" si="4"/>
        <v>30784</v>
      </c>
      <c r="I322" s="107"/>
    </row>
    <row r="323" spans="2:9">
      <c r="B323" s="98" t="s">
        <v>53</v>
      </c>
      <c r="C323" s="99"/>
      <c r="D323" s="100">
        <v>1</v>
      </c>
      <c r="E323" s="101"/>
      <c r="F323" s="106">
        <f>PRODUCT(H11*884)</f>
        <v>65416</v>
      </c>
      <c r="G323" s="107"/>
      <c r="H323" s="104">
        <f t="shared" si="4"/>
        <v>65416</v>
      </c>
      <c r="I323" s="105"/>
    </row>
    <row r="324" spans="2:9">
      <c r="B324" s="98" t="s">
        <v>74</v>
      </c>
      <c r="C324" s="99"/>
      <c r="D324" s="102">
        <v>2</v>
      </c>
      <c r="E324" s="103"/>
      <c r="F324" s="106">
        <f>PRODUCT(H11*175)</f>
        <v>12950</v>
      </c>
      <c r="G324" s="107"/>
      <c r="H324" s="106">
        <f t="shared" si="4"/>
        <v>25900</v>
      </c>
      <c r="I324" s="107"/>
    </row>
    <row r="325" spans="2:9" ht="16.5" thickBot="1">
      <c r="B325" s="110" t="s">
        <v>135</v>
      </c>
      <c r="C325" s="111"/>
      <c r="D325" s="108">
        <f>SUM(D312:D324)</f>
        <v>40</v>
      </c>
      <c r="E325" s="109"/>
      <c r="F325" s="108"/>
      <c r="G325" s="109"/>
      <c r="H325" s="136"/>
      <c r="I325" s="109"/>
    </row>
    <row r="326" spans="2:9" ht="17.25" thickTop="1" thickBot="1">
      <c r="C326" s="20"/>
      <c r="D326" s="20"/>
      <c r="E326" s="45" t="s">
        <v>7</v>
      </c>
      <c r="F326" s="94" t="s">
        <v>32</v>
      </c>
      <c r="G326" s="95"/>
      <c r="H326" s="96">
        <f>SUM(H312:I324)</f>
        <v>406926</v>
      </c>
      <c r="I326" s="97"/>
    </row>
    <row r="327" spans="2:9" ht="17.25" thickTop="1" thickBot="1">
      <c r="C327" s="20"/>
      <c r="D327" s="20"/>
      <c r="E327" s="164" t="s">
        <v>158</v>
      </c>
      <c r="F327" s="164"/>
      <c r="G327" s="165"/>
      <c r="H327" s="160">
        <f>H326*1.12</f>
        <v>455757.12000000005</v>
      </c>
      <c r="I327" s="161"/>
    </row>
    <row r="328" spans="2:9" ht="16.5" thickTop="1">
      <c r="B328" t="s">
        <v>136</v>
      </c>
      <c r="C328" s="20"/>
      <c r="D328" s="20"/>
      <c r="E328" s="45"/>
    </row>
    <row r="329" spans="2:9" ht="21">
      <c r="B329" s="89" t="s">
        <v>140</v>
      </c>
      <c r="C329" s="89"/>
      <c r="D329" s="89"/>
      <c r="E329" s="89"/>
      <c r="F329" s="89"/>
      <c r="G329" s="89"/>
      <c r="H329" s="89"/>
      <c r="I329" s="89"/>
    </row>
    <row r="330" spans="2:9">
      <c r="B330" s="108" t="s">
        <v>0</v>
      </c>
      <c r="C330" s="109"/>
      <c r="D330" s="108" t="s">
        <v>22</v>
      </c>
      <c r="E330" s="109"/>
      <c r="F330" s="108" t="s">
        <v>125</v>
      </c>
      <c r="G330" s="109"/>
      <c r="H330" s="108" t="s">
        <v>126</v>
      </c>
      <c r="I330" s="109"/>
    </row>
    <row r="331" spans="2:9">
      <c r="B331" s="98" t="s">
        <v>39</v>
      </c>
      <c r="C331" s="99"/>
      <c r="D331" s="102">
        <v>4</v>
      </c>
      <c r="E331" s="103"/>
      <c r="F331" s="106">
        <f>PRODUCT(H11*128)</f>
        <v>9472</v>
      </c>
      <c r="G331" s="107"/>
      <c r="H331" s="106">
        <f>D331*F331</f>
        <v>37888</v>
      </c>
      <c r="I331" s="107"/>
    </row>
    <row r="332" spans="2:9">
      <c r="B332" s="98" t="s">
        <v>73</v>
      </c>
      <c r="C332" s="99"/>
      <c r="D332" s="100">
        <v>2</v>
      </c>
      <c r="E332" s="101"/>
      <c r="F332" s="106">
        <f>PRODUCT(H11*177)</f>
        <v>13098</v>
      </c>
      <c r="G332" s="107"/>
      <c r="H332" s="104">
        <f>D332*F332</f>
        <v>26196</v>
      </c>
      <c r="I332" s="105"/>
    </row>
    <row r="333" spans="2:9">
      <c r="B333" s="98" t="s">
        <v>72</v>
      </c>
      <c r="C333" s="99"/>
      <c r="D333" s="102">
        <v>2</v>
      </c>
      <c r="E333" s="103"/>
      <c r="F333" s="106">
        <f>PRODUCT(H11*127)</f>
        <v>9398</v>
      </c>
      <c r="G333" s="107"/>
      <c r="H333" s="106">
        <f t="shared" ref="H333:H343" si="5">D333*F333</f>
        <v>18796</v>
      </c>
      <c r="I333" s="107"/>
    </row>
    <row r="334" spans="2:9">
      <c r="B334" s="98" t="s">
        <v>54</v>
      </c>
      <c r="C334" s="99"/>
      <c r="D334" s="100">
        <v>4</v>
      </c>
      <c r="E334" s="101"/>
      <c r="F334" s="106">
        <f>PRODUCT(H11*94)</f>
        <v>6956</v>
      </c>
      <c r="G334" s="107"/>
      <c r="H334" s="104">
        <f t="shared" si="5"/>
        <v>27824</v>
      </c>
      <c r="I334" s="105"/>
    </row>
    <row r="335" spans="2:9">
      <c r="B335" s="98" t="s">
        <v>49</v>
      </c>
      <c r="C335" s="99"/>
      <c r="D335" s="102">
        <v>4</v>
      </c>
      <c r="E335" s="103"/>
      <c r="F335" s="106">
        <f>PRODUCT(H11*79)</f>
        <v>5846</v>
      </c>
      <c r="G335" s="107"/>
      <c r="H335" s="106">
        <f t="shared" si="5"/>
        <v>23384</v>
      </c>
      <c r="I335" s="107"/>
    </row>
    <row r="336" spans="2:9">
      <c r="B336" s="98" t="s">
        <v>55</v>
      </c>
      <c r="C336" s="99"/>
      <c r="D336" s="100">
        <v>5</v>
      </c>
      <c r="E336" s="101"/>
      <c r="F336" s="106">
        <f>PRODUCT(H11*129)</f>
        <v>9546</v>
      </c>
      <c r="G336" s="107"/>
      <c r="H336" s="104">
        <f t="shared" si="5"/>
        <v>47730</v>
      </c>
      <c r="I336" s="105"/>
    </row>
    <row r="337" spans="2:9">
      <c r="B337" s="98" t="s">
        <v>56</v>
      </c>
      <c r="C337" s="99"/>
      <c r="D337" s="102">
        <v>2</v>
      </c>
      <c r="E337" s="103"/>
      <c r="F337" s="106">
        <f>PRODUCT(H11*111)</f>
        <v>8214</v>
      </c>
      <c r="G337" s="107"/>
      <c r="H337" s="106">
        <f t="shared" si="5"/>
        <v>16428</v>
      </c>
      <c r="I337" s="107"/>
    </row>
    <row r="338" spans="2:9">
      <c r="B338" s="98" t="s">
        <v>57</v>
      </c>
      <c r="C338" s="99"/>
      <c r="D338" s="100">
        <v>5</v>
      </c>
      <c r="E338" s="101"/>
      <c r="F338" s="106">
        <f>PRODUCT(H11*97)</f>
        <v>7178</v>
      </c>
      <c r="G338" s="107"/>
      <c r="H338" s="104">
        <f t="shared" si="5"/>
        <v>35890</v>
      </c>
      <c r="I338" s="105"/>
    </row>
    <row r="339" spans="2:9">
      <c r="B339" s="98" t="s">
        <v>51</v>
      </c>
      <c r="C339" s="99"/>
      <c r="D339" s="102">
        <v>4</v>
      </c>
      <c r="E339" s="103"/>
      <c r="F339" s="106">
        <f>PRODUCT(H11*125)</f>
        <v>9250</v>
      </c>
      <c r="G339" s="107"/>
      <c r="H339" s="106">
        <f t="shared" si="5"/>
        <v>37000</v>
      </c>
      <c r="I339" s="107"/>
    </row>
    <row r="340" spans="2:9">
      <c r="B340" s="98" t="s">
        <v>52</v>
      </c>
      <c r="C340" s="99"/>
      <c r="D340" s="100">
        <v>4</v>
      </c>
      <c r="E340" s="101"/>
      <c r="F340" s="106">
        <f>PRODUCT(H11*104)</f>
        <v>7696</v>
      </c>
      <c r="G340" s="107"/>
      <c r="H340" s="104">
        <f t="shared" si="5"/>
        <v>30784</v>
      </c>
      <c r="I340" s="105"/>
    </row>
    <row r="341" spans="2:9">
      <c r="B341" s="98" t="s">
        <v>53</v>
      </c>
      <c r="C341" s="99"/>
      <c r="D341" s="102">
        <v>1</v>
      </c>
      <c r="E341" s="103"/>
      <c r="F341" s="106">
        <f>PRODUCT(H11*884)</f>
        <v>65416</v>
      </c>
      <c r="G341" s="107"/>
      <c r="H341" s="106">
        <f t="shared" si="5"/>
        <v>65416</v>
      </c>
      <c r="I341" s="107"/>
    </row>
    <row r="342" spans="2:9">
      <c r="B342" s="98" t="s">
        <v>74</v>
      </c>
      <c r="C342" s="99"/>
      <c r="D342" s="100">
        <v>2</v>
      </c>
      <c r="E342" s="101"/>
      <c r="F342" s="106">
        <f>PRODUCT(H11*175)</f>
        <v>12950</v>
      </c>
      <c r="G342" s="107"/>
      <c r="H342" s="104">
        <f t="shared" si="5"/>
        <v>25900</v>
      </c>
      <c r="I342" s="105"/>
    </row>
    <row r="343" spans="2:9">
      <c r="B343" s="98" t="s">
        <v>147</v>
      </c>
      <c r="C343" s="99"/>
      <c r="D343" s="102">
        <v>6</v>
      </c>
      <c r="E343" s="103"/>
      <c r="F343" s="106">
        <f>PRODUCT(H11*122)</f>
        <v>9028</v>
      </c>
      <c r="G343" s="107"/>
      <c r="H343" s="106">
        <f t="shared" si="5"/>
        <v>54168</v>
      </c>
      <c r="I343" s="107"/>
    </row>
    <row r="344" spans="2:9" ht="16.5" thickBot="1">
      <c r="B344" s="110" t="s">
        <v>135</v>
      </c>
      <c r="C344" s="111"/>
      <c r="D344" s="108">
        <f>SUM(D331:D343)</f>
        <v>45</v>
      </c>
      <c r="E344" s="109"/>
      <c r="F344" s="108"/>
      <c r="G344" s="109"/>
      <c r="H344" s="108"/>
      <c r="I344" s="109"/>
    </row>
    <row r="345" spans="2:9" ht="17.25" thickTop="1" thickBot="1">
      <c r="C345" s="20"/>
      <c r="D345" s="20"/>
      <c r="E345" s="45" t="s">
        <v>7</v>
      </c>
      <c r="F345" s="94" t="s">
        <v>32</v>
      </c>
      <c r="G345" s="95"/>
      <c r="H345" s="96">
        <f>SUM(H331:H343)</f>
        <v>447404</v>
      </c>
      <c r="I345" s="97"/>
    </row>
    <row r="346" spans="2:9" ht="17.25" thickTop="1" thickBot="1">
      <c r="C346" s="20"/>
      <c r="D346" s="20"/>
      <c r="E346" s="164" t="s">
        <v>158</v>
      </c>
      <c r="F346" s="164"/>
      <c r="G346" s="165"/>
      <c r="H346" s="160">
        <f>H345*1.12</f>
        <v>501092.48000000004</v>
      </c>
      <c r="I346" s="161"/>
    </row>
    <row r="347" spans="2:9" ht="16.5" thickTop="1">
      <c r="B347" t="s">
        <v>136</v>
      </c>
      <c r="C347" s="20"/>
      <c r="D347" s="20"/>
      <c r="E347" s="84"/>
      <c r="F347" s="84"/>
      <c r="G347" s="85"/>
      <c r="H347" s="85"/>
      <c r="I347" s="85"/>
    </row>
    <row r="348" spans="2:9" ht="21">
      <c r="B348" s="89" t="s">
        <v>139</v>
      </c>
      <c r="C348" s="89"/>
      <c r="D348" s="89"/>
      <c r="E348" s="89"/>
      <c r="F348" s="89"/>
      <c r="G348" s="89"/>
      <c r="H348" s="89"/>
      <c r="I348" s="89"/>
    </row>
    <row r="349" spans="2:9">
      <c r="B349" s="112" t="s">
        <v>0</v>
      </c>
      <c r="C349" s="113"/>
      <c r="D349" s="112" t="s">
        <v>22</v>
      </c>
      <c r="E349" s="113"/>
      <c r="F349" s="112" t="s">
        <v>125</v>
      </c>
      <c r="G349" s="113"/>
      <c r="H349" s="112" t="s">
        <v>126</v>
      </c>
      <c r="I349" s="113"/>
    </row>
    <row r="350" spans="2:9">
      <c r="B350" s="98" t="s">
        <v>39</v>
      </c>
      <c r="C350" s="99"/>
      <c r="D350" s="102">
        <v>4</v>
      </c>
      <c r="E350" s="103"/>
      <c r="F350" s="106">
        <f>PRODUCT(H11*128)</f>
        <v>9472</v>
      </c>
      <c r="G350" s="107"/>
      <c r="H350" s="106">
        <f>D350*F350</f>
        <v>37888</v>
      </c>
      <c r="I350" s="107"/>
    </row>
    <row r="351" spans="2:9">
      <c r="B351" s="98" t="s">
        <v>40</v>
      </c>
      <c r="C351" s="99"/>
      <c r="D351" s="100">
        <v>8</v>
      </c>
      <c r="E351" s="101"/>
      <c r="F351" s="106">
        <f>PRODUCT(H11*95)</f>
        <v>7030</v>
      </c>
      <c r="G351" s="107"/>
      <c r="H351" s="104">
        <f t="shared" ref="H351:H361" si="6">D351*F351</f>
        <v>56240</v>
      </c>
      <c r="I351" s="105"/>
    </row>
    <row r="352" spans="2:9">
      <c r="B352" s="98" t="s">
        <v>54</v>
      </c>
      <c r="C352" s="99"/>
      <c r="D352" s="102">
        <v>4</v>
      </c>
      <c r="E352" s="103"/>
      <c r="F352" s="106">
        <f>PRODUCT(H11*94)</f>
        <v>6956</v>
      </c>
      <c r="G352" s="107"/>
      <c r="H352" s="106">
        <f t="shared" si="6"/>
        <v>27824</v>
      </c>
      <c r="I352" s="107"/>
    </row>
    <row r="353" spans="2:9">
      <c r="B353" s="98" t="s">
        <v>49</v>
      </c>
      <c r="C353" s="99"/>
      <c r="D353" s="100">
        <v>4</v>
      </c>
      <c r="E353" s="101"/>
      <c r="F353" s="106">
        <f>PRODUCT(H11*79)</f>
        <v>5846</v>
      </c>
      <c r="G353" s="107"/>
      <c r="H353" s="104">
        <f t="shared" si="6"/>
        <v>23384</v>
      </c>
      <c r="I353" s="105"/>
    </row>
    <row r="354" spans="2:9">
      <c r="B354" s="98" t="s">
        <v>55</v>
      </c>
      <c r="C354" s="99"/>
      <c r="D354" s="102">
        <v>5</v>
      </c>
      <c r="E354" s="103"/>
      <c r="F354" s="106">
        <f>PRODUCT(H11*129)</f>
        <v>9546</v>
      </c>
      <c r="G354" s="107"/>
      <c r="H354" s="106">
        <f t="shared" si="6"/>
        <v>47730</v>
      </c>
      <c r="I354" s="107"/>
    </row>
    <row r="355" spans="2:9">
      <c r="B355" s="98" t="s">
        <v>56</v>
      </c>
      <c r="C355" s="99"/>
      <c r="D355" s="100">
        <v>2</v>
      </c>
      <c r="E355" s="101"/>
      <c r="F355" s="106">
        <f>PRODUCT(H11*111)</f>
        <v>8214</v>
      </c>
      <c r="G355" s="107"/>
      <c r="H355" s="104">
        <f t="shared" si="6"/>
        <v>16428</v>
      </c>
      <c r="I355" s="105"/>
    </row>
    <row r="356" spans="2:9">
      <c r="B356" s="98" t="s">
        <v>57</v>
      </c>
      <c r="C356" s="99"/>
      <c r="D356" s="102">
        <v>6</v>
      </c>
      <c r="E356" s="103"/>
      <c r="F356" s="106">
        <f>PRODUCT(H11*97)</f>
        <v>7178</v>
      </c>
      <c r="G356" s="107"/>
      <c r="H356" s="106">
        <f t="shared" si="6"/>
        <v>43068</v>
      </c>
      <c r="I356" s="107"/>
    </row>
    <row r="357" spans="2:9">
      <c r="B357" s="98" t="s">
        <v>146</v>
      </c>
      <c r="C357" s="99"/>
      <c r="D357" s="100">
        <v>2</v>
      </c>
      <c r="E357" s="101"/>
      <c r="F357" s="106">
        <f>PRODUCT(H11*134)</f>
        <v>9916</v>
      </c>
      <c r="G357" s="107"/>
      <c r="H357" s="104">
        <f t="shared" si="6"/>
        <v>19832</v>
      </c>
      <c r="I357" s="105"/>
    </row>
    <row r="358" spans="2:9">
      <c r="B358" s="98" t="s">
        <v>51</v>
      </c>
      <c r="C358" s="99"/>
      <c r="D358" s="102">
        <v>4</v>
      </c>
      <c r="E358" s="103"/>
      <c r="F358" s="106">
        <f>PRODUCT(H11*125)</f>
        <v>9250</v>
      </c>
      <c r="G358" s="107"/>
      <c r="H358" s="106">
        <f t="shared" si="6"/>
        <v>37000</v>
      </c>
      <c r="I358" s="107"/>
    </row>
    <row r="359" spans="2:9">
      <c r="B359" s="98" t="s">
        <v>58</v>
      </c>
      <c r="C359" s="99"/>
      <c r="D359" s="100">
        <v>2</v>
      </c>
      <c r="E359" s="101"/>
      <c r="F359" s="106">
        <f>PRODUCT(H11*141)</f>
        <v>10434</v>
      </c>
      <c r="G359" s="107"/>
      <c r="H359" s="104">
        <f t="shared" si="6"/>
        <v>20868</v>
      </c>
      <c r="I359" s="105"/>
    </row>
    <row r="360" spans="2:9">
      <c r="B360" s="98" t="s">
        <v>123</v>
      </c>
      <c r="C360" s="99"/>
      <c r="D360" s="102">
        <v>6</v>
      </c>
      <c r="E360" s="103"/>
      <c r="F360" s="106">
        <f>PRODUCT(H11*104)</f>
        <v>7696</v>
      </c>
      <c r="G360" s="107"/>
      <c r="H360" s="106">
        <f t="shared" si="6"/>
        <v>46176</v>
      </c>
      <c r="I360" s="107"/>
    </row>
    <row r="361" spans="2:9">
      <c r="B361" s="98" t="s">
        <v>110</v>
      </c>
      <c r="C361" s="99"/>
      <c r="D361" s="100">
        <v>1</v>
      </c>
      <c r="E361" s="101"/>
      <c r="F361" s="106">
        <f>PRODUCT(H11*446)</f>
        <v>33004</v>
      </c>
      <c r="G361" s="107"/>
      <c r="H361" s="104">
        <f t="shared" si="6"/>
        <v>33004</v>
      </c>
      <c r="I361" s="105"/>
    </row>
    <row r="362" spans="2:9" ht="16.5" thickBot="1">
      <c r="B362" s="110" t="s">
        <v>135</v>
      </c>
      <c r="C362" s="111"/>
      <c r="D362" s="112">
        <f>SUM(D350:D361)</f>
        <v>48</v>
      </c>
      <c r="E362" s="113"/>
      <c r="F362" s="112"/>
      <c r="G362" s="113"/>
      <c r="H362" s="114"/>
      <c r="I362" s="115"/>
    </row>
    <row r="363" spans="2:9" ht="17.25" thickTop="1" thickBot="1">
      <c r="C363" s="20"/>
      <c r="D363" s="20"/>
      <c r="E363" s="45" t="s">
        <v>7</v>
      </c>
      <c r="F363" s="94" t="s">
        <v>32</v>
      </c>
      <c r="G363" s="95"/>
      <c r="H363" s="96">
        <f>SUM(H350:I361)</f>
        <v>409442</v>
      </c>
      <c r="I363" s="97"/>
    </row>
    <row r="364" spans="2:9" ht="17.25" thickTop="1" thickBot="1">
      <c r="C364" s="20"/>
      <c r="D364" s="20"/>
      <c r="E364" s="164" t="s">
        <v>158</v>
      </c>
      <c r="F364" s="164"/>
      <c r="G364" s="165"/>
      <c r="H364" s="160">
        <f>H363*1.12</f>
        <v>458575.04000000004</v>
      </c>
      <c r="I364" s="161"/>
    </row>
    <row r="365" spans="2:9" ht="16.5" thickTop="1">
      <c r="B365" t="s">
        <v>136</v>
      </c>
      <c r="C365" s="20"/>
      <c r="D365" s="20"/>
      <c r="E365" s="45"/>
      <c r="F365" s="45"/>
      <c r="G365" s="45"/>
      <c r="H365" s="45"/>
      <c r="I365" s="45"/>
    </row>
    <row r="366" spans="2:9" ht="21">
      <c r="B366" s="89" t="s">
        <v>144</v>
      </c>
      <c r="C366" s="89"/>
      <c r="D366" s="89"/>
      <c r="E366" s="89"/>
      <c r="F366" s="89"/>
      <c r="G366" s="89"/>
      <c r="H366" s="89"/>
      <c r="I366" s="89"/>
    </row>
    <row r="367" spans="2:9">
      <c r="B367" s="112" t="s">
        <v>0</v>
      </c>
      <c r="C367" s="113"/>
      <c r="D367" s="112" t="s">
        <v>22</v>
      </c>
      <c r="E367" s="113"/>
      <c r="F367" s="112" t="s">
        <v>125</v>
      </c>
      <c r="G367" s="113"/>
      <c r="H367" s="112" t="s">
        <v>126</v>
      </c>
      <c r="I367" s="113"/>
    </row>
    <row r="368" spans="2:9">
      <c r="B368" s="98" t="s">
        <v>39</v>
      </c>
      <c r="C368" s="99"/>
      <c r="D368" s="102">
        <v>4</v>
      </c>
      <c r="E368" s="103"/>
      <c r="F368" s="106">
        <f>PRODUCT(H11*128)</f>
        <v>9472</v>
      </c>
      <c r="G368" s="107"/>
      <c r="H368" s="106">
        <f>D368*F368</f>
        <v>37888</v>
      </c>
      <c r="I368" s="107"/>
    </row>
    <row r="369" spans="2:9">
      <c r="B369" s="98" t="s">
        <v>40</v>
      </c>
      <c r="C369" s="99"/>
      <c r="D369" s="100">
        <v>8</v>
      </c>
      <c r="E369" s="101"/>
      <c r="F369" s="106">
        <f>PRODUCT(H11*95)</f>
        <v>7030</v>
      </c>
      <c r="G369" s="107"/>
      <c r="H369" s="104">
        <f t="shared" ref="H369:H379" si="7">D369*F369</f>
        <v>56240</v>
      </c>
      <c r="I369" s="105"/>
    </row>
    <row r="370" spans="2:9">
      <c r="B370" s="98" t="s">
        <v>54</v>
      </c>
      <c r="C370" s="99"/>
      <c r="D370" s="102">
        <v>4</v>
      </c>
      <c r="E370" s="103"/>
      <c r="F370" s="106">
        <f>PRODUCT(H11*94)</f>
        <v>6956</v>
      </c>
      <c r="G370" s="107"/>
      <c r="H370" s="106">
        <f t="shared" si="7"/>
        <v>27824</v>
      </c>
      <c r="I370" s="107"/>
    </row>
    <row r="371" spans="2:9">
      <c r="B371" s="98" t="s">
        <v>49</v>
      </c>
      <c r="C371" s="99"/>
      <c r="D371" s="100">
        <v>4</v>
      </c>
      <c r="E371" s="101"/>
      <c r="F371" s="106">
        <f>PRODUCT(H11*79)</f>
        <v>5846</v>
      </c>
      <c r="G371" s="107"/>
      <c r="H371" s="104">
        <f t="shared" si="7"/>
        <v>23384</v>
      </c>
      <c r="I371" s="105"/>
    </row>
    <row r="372" spans="2:9">
      <c r="B372" s="98" t="s">
        <v>55</v>
      </c>
      <c r="C372" s="99"/>
      <c r="D372" s="102">
        <v>5</v>
      </c>
      <c r="E372" s="103"/>
      <c r="F372" s="106">
        <f>PRODUCT(H11*129)</f>
        <v>9546</v>
      </c>
      <c r="G372" s="107"/>
      <c r="H372" s="106">
        <f t="shared" si="7"/>
        <v>47730</v>
      </c>
      <c r="I372" s="107"/>
    </row>
    <row r="373" spans="2:9">
      <c r="B373" s="98" t="s">
        <v>56</v>
      </c>
      <c r="C373" s="99"/>
      <c r="D373" s="100">
        <v>2</v>
      </c>
      <c r="E373" s="101"/>
      <c r="F373" s="106">
        <f>PRODUCT(H11*111)</f>
        <v>8214</v>
      </c>
      <c r="G373" s="107"/>
      <c r="H373" s="104">
        <f t="shared" si="7"/>
        <v>16428</v>
      </c>
      <c r="I373" s="105"/>
    </row>
    <row r="374" spans="2:9">
      <c r="B374" s="98" t="s">
        <v>57</v>
      </c>
      <c r="C374" s="99"/>
      <c r="D374" s="102">
        <v>6</v>
      </c>
      <c r="E374" s="103"/>
      <c r="F374" s="106">
        <f>PRODUCT(H11*97)</f>
        <v>7178</v>
      </c>
      <c r="G374" s="107"/>
      <c r="H374" s="106">
        <f t="shared" si="7"/>
        <v>43068</v>
      </c>
      <c r="I374" s="107"/>
    </row>
    <row r="375" spans="2:9">
      <c r="B375" s="98" t="s">
        <v>146</v>
      </c>
      <c r="C375" s="99"/>
      <c r="D375" s="100">
        <v>2</v>
      </c>
      <c r="E375" s="101"/>
      <c r="F375" s="106">
        <f>PRODUCT(H11*134)</f>
        <v>9916</v>
      </c>
      <c r="G375" s="107"/>
      <c r="H375" s="104">
        <f t="shared" si="7"/>
        <v>19832</v>
      </c>
      <c r="I375" s="105"/>
    </row>
    <row r="376" spans="2:9">
      <c r="B376" s="98" t="s">
        <v>51</v>
      </c>
      <c r="C376" s="99"/>
      <c r="D376" s="102">
        <v>4</v>
      </c>
      <c r="E376" s="103"/>
      <c r="F376" s="106">
        <f>PRODUCT(H11*125)</f>
        <v>9250</v>
      </c>
      <c r="G376" s="107"/>
      <c r="H376" s="106">
        <f t="shared" si="7"/>
        <v>37000</v>
      </c>
      <c r="I376" s="107"/>
    </row>
    <row r="377" spans="2:9">
      <c r="B377" s="98" t="s">
        <v>58</v>
      </c>
      <c r="C377" s="99"/>
      <c r="D377" s="100">
        <v>4</v>
      </c>
      <c r="E377" s="101"/>
      <c r="F377" s="106">
        <f>PRODUCT(H11*141)</f>
        <v>10434</v>
      </c>
      <c r="G377" s="107"/>
      <c r="H377" s="104">
        <f t="shared" si="7"/>
        <v>41736</v>
      </c>
      <c r="I377" s="105"/>
    </row>
    <row r="378" spans="2:9">
      <c r="B378" s="98" t="s">
        <v>123</v>
      </c>
      <c r="C378" s="99"/>
      <c r="D378" s="102">
        <v>6</v>
      </c>
      <c r="E378" s="103"/>
      <c r="F378" s="106">
        <f>PRODUCT(H11*104)</f>
        <v>7696</v>
      </c>
      <c r="G378" s="107"/>
      <c r="H378" s="106">
        <f t="shared" si="7"/>
        <v>46176</v>
      </c>
      <c r="I378" s="107"/>
    </row>
    <row r="379" spans="2:9">
      <c r="B379" s="98" t="s">
        <v>110</v>
      </c>
      <c r="C379" s="99"/>
      <c r="D379" s="100">
        <v>1</v>
      </c>
      <c r="E379" s="101"/>
      <c r="F379" s="106">
        <f>PRODUCT(H28*490)</f>
        <v>0</v>
      </c>
      <c r="G379" s="107"/>
      <c r="H379" s="104">
        <f t="shared" si="7"/>
        <v>0</v>
      </c>
      <c r="I379" s="105"/>
    </row>
    <row r="380" spans="2:9" ht="16.5" thickBot="1">
      <c r="B380" s="110" t="s">
        <v>135</v>
      </c>
      <c r="C380" s="111"/>
      <c r="D380" s="112">
        <f>SUM(D368:D379)</f>
        <v>50</v>
      </c>
      <c r="E380" s="113"/>
      <c r="F380" s="112"/>
      <c r="G380" s="113"/>
      <c r="H380" s="114"/>
      <c r="I380" s="115"/>
    </row>
    <row r="381" spans="2:9" ht="17.25" thickTop="1" thickBot="1">
      <c r="C381" s="20"/>
      <c r="D381" s="20"/>
      <c r="E381" s="45" t="s">
        <v>7</v>
      </c>
      <c r="F381" s="94" t="s">
        <v>32</v>
      </c>
      <c r="G381" s="95"/>
      <c r="H381" s="96">
        <f>SUM(H368:I379)</f>
        <v>397306</v>
      </c>
      <c r="I381" s="97"/>
    </row>
    <row r="382" spans="2:9" ht="17.25" thickTop="1" thickBot="1">
      <c r="C382" s="20"/>
      <c r="D382" s="20"/>
      <c r="E382" s="164" t="s">
        <v>158</v>
      </c>
      <c r="F382" s="164"/>
      <c r="G382" s="165"/>
      <c r="H382" s="160">
        <f>H381*1.12</f>
        <v>444982.72000000003</v>
      </c>
      <c r="I382" s="161"/>
    </row>
    <row r="383" spans="2:9" ht="16.5" thickTop="1">
      <c r="B383" t="s">
        <v>136</v>
      </c>
      <c r="C383" s="20"/>
      <c r="D383" s="20"/>
      <c r="E383" s="45"/>
      <c r="F383" s="45"/>
      <c r="G383" s="45"/>
      <c r="H383" s="45"/>
      <c r="I383" s="45"/>
    </row>
    <row r="384" spans="2:9" ht="21">
      <c r="B384" s="89" t="s">
        <v>155</v>
      </c>
      <c r="C384" s="89"/>
      <c r="D384" s="89"/>
      <c r="E384" s="89"/>
      <c r="F384" s="89"/>
      <c r="G384" s="89"/>
      <c r="H384" s="89"/>
      <c r="I384" s="89"/>
    </row>
    <row r="385" spans="2:9">
      <c r="B385" s="112" t="s">
        <v>0</v>
      </c>
      <c r="C385" s="113"/>
      <c r="D385" s="112" t="s">
        <v>22</v>
      </c>
      <c r="E385" s="113"/>
      <c r="F385" s="112" t="s">
        <v>125</v>
      </c>
      <c r="G385" s="113"/>
      <c r="H385" s="112" t="s">
        <v>126</v>
      </c>
      <c r="I385" s="113"/>
    </row>
    <row r="386" spans="2:9">
      <c r="B386" s="98" t="s">
        <v>39</v>
      </c>
      <c r="C386" s="99"/>
      <c r="D386" s="102">
        <v>4</v>
      </c>
      <c r="E386" s="103"/>
      <c r="F386" s="106">
        <f>PRODUCT(H11*128)</f>
        <v>9472</v>
      </c>
      <c r="G386" s="107"/>
      <c r="H386" s="106">
        <f>D386*F386</f>
        <v>37888</v>
      </c>
      <c r="I386" s="107"/>
    </row>
    <row r="387" spans="2:9">
      <c r="B387" s="98" t="s">
        <v>40</v>
      </c>
      <c r="C387" s="99"/>
      <c r="D387" s="100">
        <v>8</v>
      </c>
      <c r="E387" s="101"/>
      <c r="F387" s="106">
        <f>PRODUCT(H11*95)</f>
        <v>7030</v>
      </c>
      <c r="G387" s="107"/>
      <c r="H387" s="104">
        <f t="shared" ref="H387:H396" si="8">D387*F387</f>
        <v>56240</v>
      </c>
      <c r="I387" s="105"/>
    </row>
    <row r="388" spans="2:9">
      <c r="B388" s="98" t="s">
        <v>54</v>
      </c>
      <c r="C388" s="99"/>
      <c r="D388" s="102">
        <v>4</v>
      </c>
      <c r="E388" s="103"/>
      <c r="F388" s="106">
        <f>PRODUCT(H11*94)</f>
        <v>6956</v>
      </c>
      <c r="G388" s="107"/>
      <c r="H388" s="106">
        <f t="shared" si="8"/>
        <v>27824</v>
      </c>
      <c r="I388" s="107"/>
    </row>
    <row r="389" spans="2:9">
      <c r="B389" s="98" t="s">
        <v>49</v>
      </c>
      <c r="C389" s="99"/>
      <c r="D389" s="100">
        <v>4</v>
      </c>
      <c r="E389" s="101"/>
      <c r="F389" s="106">
        <f>PRODUCT(H11*79)</f>
        <v>5846</v>
      </c>
      <c r="G389" s="107"/>
      <c r="H389" s="104">
        <f t="shared" si="8"/>
        <v>23384</v>
      </c>
      <c r="I389" s="105"/>
    </row>
    <row r="390" spans="2:9">
      <c r="B390" s="98" t="s">
        <v>55</v>
      </c>
      <c r="C390" s="99"/>
      <c r="D390" s="102">
        <v>6</v>
      </c>
      <c r="E390" s="103"/>
      <c r="F390" s="106">
        <f>PRODUCT(H11*129)</f>
        <v>9546</v>
      </c>
      <c r="G390" s="107"/>
      <c r="H390" s="106">
        <f t="shared" si="8"/>
        <v>57276</v>
      </c>
      <c r="I390" s="107"/>
    </row>
    <row r="391" spans="2:9">
      <c r="B391" s="98" t="s">
        <v>56</v>
      </c>
      <c r="C391" s="99"/>
      <c r="D391" s="100">
        <v>2</v>
      </c>
      <c r="E391" s="101"/>
      <c r="F391" s="106">
        <f>PRODUCT(H11*111)</f>
        <v>8214</v>
      </c>
      <c r="G391" s="107"/>
      <c r="H391" s="104">
        <f t="shared" si="8"/>
        <v>16428</v>
      </c>
      <c r="I391" s="105"/>
    </row>
    <row r="392" spans="2:9">
      <c r="B392" s="98" t="s">
        <v>57</v>
      </c>
      <c r="C392" s="99"/>
      <c r="D392" s="102">
        <v>6</v>
      </c>
      <c r="E392" s="103"/>
      <c r="F392" s="106">
        <f>PRODUCT(H11*97)</f>
        <v>7178</v>
      </c>
      <c r="G392" s="107"/>
      <c r="H392" s="106">
        <f t="shared" si="8"/>
        <v>43068</v>
      </c>
      <c r="I392" s="107"/>
    </row>
    <row r="393" spans="2:9">
      <c r="B393" s="98" t="s">
        <v>51</v>
      </c>
      <c r="C393" s="99"/>
      <c r="D393" s="102">
        <v>4</v>
      </c>
      <c r="E393" s="103"/>
      <c r="F393" s="106">
        <f>PRODUCT(H11*125)</f>
        <v>9250</v>
      </c>
      <c r="G393" s="107"/>
      <c r="H393" s="106">
        <f t="shared" si="8"/>
        <v>37000</v>
      </c>
      <c r="I393" s="107"/>
    </row>
    <row r="394" spans="2:9">
      <c r="B394" s="98" t="s">
        <v>58</v>
      </c>
      <c r="C394" s="99"/>
      <c r="D394" s="100">
        <v>4</v>
      </c>
      <c r="E394" s="101"/>
      <c r="F394" s="106">
        <f>PRODUCT(H11*141)</f>
        <v>10434</v>
      </c>
      <c r="G394" s="107"/>
      <c r="H394" s="104">
        <f t="shared" si="8"/>
        <v>41736</v>
      </c>
      <c r="I394" s="105"/>
    </row>
    <row r="395" spans="2:9">
      <c r="B395" s="162" t="s">
        <v>161</v>
      </c>
      <c r="C395" s="163"/>
      <c r="D395" s="102">
        <v>4</v>
      </c>
      <c r="E395" s="103"/>
      <c r="F395" s="106">
        <f>PRODUCT(H11*104)</f>
        <v>7696</v>
      </c>
      <c r="G395" s="107"/>
      <c r="H395" s="106">
        <f t="shared" si="8"/>
        <v>30784</v>
      </c>
      <c r="I395" s="107"/>
    </row>
    <row r="396" spans="2:9">
      <c r="B396" s="162" t="s">
        <v>162</v>
      </c>
      <c r="C396" s="163"/>
      <c r="D396" s="100">
        <v>1</v>
      </c>
      <c r="E396" s="101"/>
      <c r="F396" s="106">
        <f>PRODUCT(H11*632)</f>
        <v>46768</v>
      </c>
      <c r="G396" s="107"/>
      <c r="H396" s="104">
        <f t="shared" si="8"/>
        <v>46768</v>
      </c>
      <c r="I396" s="105"/>
    </row>
    <row r="397" spans="2:9" ht="16.5" thickBot="1">
      <c r="B397" s="110" t="s">
        <v>135</v>
      </c>
      <c r="C397" s="111"/>
      <c r="D397" s="112">
        <f>SUM(D386:D396)</f>
        <v>47</v>
      </c>
      <c r="E397" s="113"/>
      <c r="F397" s="112"/>
      <c r="G397" s="113"/>
      <c r="H397" s="114"/>
      <c r="I397" s="115"/>
    </row>
    <row r="398" spans="2:9" ht="17.25" thickTop="1" thickBot="1">
      <c r="C398" s="20"/>
      <c r="D398" s="20"/>
      <c r="E398" s="45" t="s">
        <v>7</v>
      </c>
      <c r="F398" s="94" t="s">
        <v>32</v>
      </c>
      <c r="G398" s="95"/>
      <c r="H398" s="96">
        <f>SUM(H386:I396)</f>
        <v>418396</v>
      </c>
      <c r="I398" s="97"/>
    </row>
    <row r="399" spans="2:9" ht="17.25" thickTop="1" thickBot="1">
      <c r="C399" s="20"/>
      <c r="D399" s="20"/>
      <c r="E399" s="164" t="s">
        <v>158</v>
      </c>
      <c r="F399" s="164"/>
      <c r="G399" s="165"/>
      <c r="H399" s="160">
        <f>H398*1.12</f>
        <v>468603.52</v>
      </c>
      <c r="I399" s="161"/>
    </row>
    <row r="400" spans="2:9" ht="16.5" thickTop="1">
      <c r="B400" t="s">
        <v>136</v>
      </c>
      <c r="C400" s="20"/>
      <c r="D400" s="20"/>
      <c r="E400" s="45"/>
      <c r="F400" s="45"/>
      <c r="G400" s="45"/>
      <c r="H400" s="45"/>
      <c r="I400" s="45"/>
    </row>
    <row r="401" spans="2:9" ht="21">
      <c r="B401" s="89" t="s">
        <v>156</v>
      </c>
      <c r="C401" s="89"/>
      <c r="D401" s="89"/>
      <c r="E401" s="89"/>
      <c r="F401" s="89"/>
      <c r="G401" s="89"/>
      <c r="H401" s="89"/>
      <c r="I401" s="89"/>
    </row>
    <row r="402" spans="2:9">
      <c r="B402" s="112" t="s">
        <v>0</v>
      </c>
      <c r="C402" s="113"/>
      <c r="D402" s="112" t="s">
        <v>22</v>
      </c>
      <c r="E402" s="113"/>
      <c r="F402" s="112" t="s">
        <v>125</v>
      </c>
      <c r="G402" s="113"/>
      <c r="H402" s="112" t="s">
        <v>126</v>
      </c>
      <c r="I402" s="113"/>
    </row>
    <row r="403" spans="2:9">
      <c r="B403" s="98" t="s">
        <v>40</v>
      </c>
      <c r="C403" s="99"/>
      <c r="D403" s="100">
        <v>8</v>
      </c>
      <c r="E403" s="101"/>
      <c r="F403" s="106">
        <f>PRODUCT(H11*95)</f>
        <v>7030</v>
      </c>
      <c r="G403" s="107"/>
      <c r="H403" s="104">
        <f t="shared" ref="H403:H408" si="9">D403*F403</f>
        <v>56240</v>
      </c>
      <c r="I403" s="105"/>
    </row>
    <row r="404" spans="2:9">
      <c r="B404" s="98" t="s">
        <v>55</v>
      </c>
      <c r="C404" s="99"/>
      <c r="D404" s="102">
        <v>1</v>
      </c>
      <c r="E404" s="103"/>
      <c r="F404" s="106">
        <f>PRODUCT(H11*129)</f>
        <v>9546</v>
      </c>
      <c r="G404" s="107"/>
      <c r="H404" s="106">
        <f t="shared" si="9"/>
        <v>9546</v>
      </c>
      <c r="I404" s="107"/>
    </row>
    <row r="405" spans="2:9">
      <c r="B405" s="98" t="s">
        <v>57</v>
      </c>
      <c r="C405" s="99"/>
      <c r="D405" s="102">
        <v>1</v>
      </c>
      <c r="E405" s="103"/>
      <c r="F405" s="106">
        <f>PRODUCT(H11*97)</f>
        <v>7178</v>
      </c>
      <c r="G405" s="107"/>
      <c r="H405" s="106">
        <f t="shared" si="9"/>
        <v>7178</v>
      </c>
      <c r="I405" s="107"/>
    </row>
    <row r="406" spans="2:9">
      <c r="B406" s="98" t="s">
        <v>58</v>
      </c>
      <c r="C406" s="99"/>
      <c r="D406" s="100">
        <v>4</v>
      </c>
      <c r="E406" s="101"/>
      <c r="F406" s="106">
        <f>PRODUCT(H11*141)</f>
        <v>10434</v>
      </c>
      <c r="G406" s="107"/>
      <c r="H406" s="104">
        <f t="shared" si="9"/>
        <v>41736</v>
      </c>
      <c r="I406" s="105"/>
    </row>
    <row r="407" spans="2:9">
      <c r="B407" s="162" t="s">
        <v>161</v>
      </c>
      <c r="C407" s="163"/>
      <c r="D407" s="102">
        <v>4</v>
      </c>
      <c r="E407" s="103"/>
      <c r="F407" s="106">
        <f>PRODUCT(H11*104)</f>
        <v>7696</v>
      </c>
      <c r="G407" s="107"/>
      <c r="H407" s="106">
        <f t="shared" si="9"/>
        <v>30784</v>
      </c>
      <c r="I407" s="107"/>
    </row>
    <row r="408" spans="2:9">
      <c r="B408" s="162" t="s">
        <v>162</v>
      </c>
      <c r="C408" s="163"/>
      <c r="D408" s="100">
        <v>1</v>
      </c>
      <c r="E408" s="101"/>
      <c r="F408" s="106">
        <f>PRODUCT(H11*632)</f>
        <v>46768</v>
      </c>
      <c r="G408" s="107"/>
      <c r="H408" s="104">
        <f t="shared" si="9"/>
        <v>46768</v>
      </c>
      <c r="I408" s="105"/>
    </row>
    <row r="409" spans="2:9" ht="16.5" thickBot="1">
      <c r="B409" s="110" t="s">
        <v>135</v>
      </c>
      <c r="C409" s="111"/>
      <c r="D409" s="112">
        <f>SUM(D403:D408)</f>
        <v>19</v>
      </c>
      <c r="E409" s="113"/>
      <c r="F409" s="112"/>
      <c r="G409" s="113"/>
      <c r="H409" s="114"/>
      <c r="I409" s="115"/>
    </row>
    <row r="410" spans="2:9" ht="17.25" thickTop="1" thickBot="1">
      <c r="C410" s="20"/>
      <c r="D410" s="20"/>
      <c r="E410" s="45" t="s">
        <v>7</v>
      </c>
      <c r="F410" s="94" t="s">
        <v>32</v>
      </c>
      <c r="G410" s="95"/>
      <c r="H410" s="96">
        <f>SUM(H403:I408)</f>
        <v>192252</v>
      </c>
      <c r="I410" s="97"/>
    </row>
    <row r="411" spans="2:9" ht="17.25" thickTop="1" thickBot="1">
      <c r="C411" s="20"/>
      <c r="D411" s="20"/>
      <c r="E411" s="164" t="s">
        <v>158</v>
      </c>
      <c r="F411" s="164"/>
      <c r="G411" s="165"/>
      <c r="H411" s="160">
        <f>H410*1.12</f>
        <v>215322.24000000002</v>
      </c>
      <c r="I411" s="161"/>
    </row>
    <row r="412" spans="2:9" ht="16.5" thickTop="1">
      <c r="B412" t="s">
        <v>136</v>
      </c>
      <c r="C412" s="20"/>
      <c r="D412" s="20"/>
      <c r="E412" s="45"/>
      <c r="F412" s="45"/>
      <c r="G412" s="45"/>
      <c r="H412" s="45"/>
      <c r="I412" s="45"/>
    </row>
    <row r="413" spans="2:9" ht="21">
      <c r="B413" s="89" t="s">
        <v>157</v>
      </c>
      <c r="C413" s="89"/>
      <c r="D413" s="89"/>
      <c r="E413" s="89"/>
      <c r="F413" s="89"/>
      <c r="G413" s="89"/>
      <c r="H413" s="89"/>
      <c r="I413" s="89"/>
    </row>
    <row r="414" spans="2:9">
      <c r="B414" s="112" t="s">
        <v>0</v>
      </c>
      <c r="C414" s="113"/>
      <c r="D414" s="112" t="s">
        <v>22</v>
      </c>
      <c r="E414" s="113"/>
      <c r="F414" s="112" t="s">
        <v>125</v>
      </c>
      <c r="G414" s="113"/>
      <c r="H414" s="112" t="s">
        <v>126</v>
      </c>
      <c r="I414" s="113"/>
    </row>
    <row r="415" spans="2:9">
      <c r="B415" s="162" t="s">
        <v>161</v>
      </c>
      <c r="C415" s="163"/>
      <c r="D415" s="102">
        <v>4</v>
      </c>
      <c r="E415" s="103"/>
      <c r="F415" s="106">
        <f>PRODUCT(H11*104)</f>
        <v>7696</v>
      </c>
      <c r="G415" s="107"/>
      <c r="H415" s="106">
        <f t="shared" ref="H415:H416" si="10">D415*F415</f>
        <v>30784</v>
      </c>
      <c r="I415" s="107"/>
    </row>
    <row r="416" spans="2:9">
      <c r="B416" s="162" t="s">
        <v>162</v>
      </c>
      <c r="C416" s="163"/>
      <c r="D416" s="100">
        <v>1</v>
      </c>
      <c r="E416" s="101"/>
      <c r="F416" s="106">
        <f>PRODUCT(H11*632)</f>
        <v>46768</v>
      </c>
      <c r="G416" s="107"/>
      <c r="H416" s="104">
        <f t="shared" si="10"/>
        <v>46768</v>
      </c>
      <c r="I416" s="105"/>
    </row>
    <row r="417" spans="2:9" ht="16.5" thickBot="1">
      <c r="B417" s="110" t="s">
        <v>135</v>
      </c>
      <c r="C417" s="111"/>
      <c r="D417" s="112">
        <f>SUM(D415:D416)</f>
        <v>5</v>
      </c>
      <c r="E417" s="113"/>
      <c r="F417" s="112"/>
      <c r="G417" s="113"/>
      <c r="H417" s="114"/>
      <c r="I417" s="115"/>
    </row>
    <row r="418" spans="2:9" ht="17.25" thickTop="1" thickBot="1">
      <c r="C418" s="20"/>
      <c r="D418" s="20"/>
      <c r="E418" s="45" t="s">
        <v>7</v>
      </c>
      <c r="F418" s="94" t="s">
        <v>32</v>
      </c>
      <c r="G418" s="95"/>
      <c r="H418" s="96">
        <f>SUM(H415:I416)</f>
        <v>77552</v>
      </c>
      <c r="I418" s="97"/>
    </row>
    <row r="419" spans="2:9" ht="17.25" thickTop="1" thickBot="1">
      <c r="C419" s="20"/>
      <c r="D419" s="20"/>
      <c r="E419" s="164" t="s">
        <v>158</v>
      </c>
      <c r="F419" s="164"/>
      <c r="G419" s="165"/>
      <c r="H419" s="160">
        <f>H418*1.12</f>
        <v>86858.240000000005</v>
      </c>
      <c r="I419" s="161"/>
    </row>
    <row r="420" spans="2:9" ht="16.5" thickTop="1">
      <c r="B420" t="s">
        <v>136</v>
      </c>
      <c r="C420" s="20"/>
      <c r="D420" s="20"/>
      <c r="E420" s="45"/>
      <c r="F420" s="45"/>
      <c r="G420" s="45"/>
      <c r="H420" s="45"/>
      <c r="I420" s="45"/>
    </row>
    <row r="421" spans="2:9" ht="21">
      <c r="B421" s="89" t="s">
        <v>141</v>
      </c>
      <c r="C421" s="89"/>
      <c r="D421" s="89"/>
      <c r="E421" s="89"/>
      <c r="F421" s="89"/>
      <c r="G421" s="89"/>
      <c r="H421" s="89"/>
      <c r="I421" s="89"/>
    </row>
    <row r="422" spans="2:9">
      <c r="B422" s="108" t="s">
        <v>0</v>
      </c>
      <c r="C422" s="109"/>
      <c r="D422" s="108" t="s">
        <v>22</v>
      </c>
      <c r="E422" s="109"/>
      <c r="F422" s="108" t="s">
        <v>125</v>
      </c>
      <c r="G422" s="109"/>
      <c r="H422" s="108" t="s">
        <v>126</v>
      </c>
      <c r="I422" s="109"/>
    </row>
    <row r="423" spans="2:9">
      <c r="B423" s="98" t="s">
        <v>39</v>
      </c>
      <c r="C423" s="99"/>
      <c r="D423" s="102">
        <v>4</v>
      </c>
      <c r="E423" s="103"/>
      <c r="F423" s="106">
        <f>PRODUCT(H11*128)</f>
        <v>9472</v>
      </c>
      <c r="G423" s="107"/>
      <c r="H423" s="106">
        <f>D423*F423</f>
        <v>37888</v>
      </c>
      <c r="I423" s="107"/>
    </row>
    <row r="424" spans="2:9">
      <c r="B424" s="98" t="s">
        <v>40</v>
      </c>
      <c r="C424" s="99"/>
      <c r="D424" s="100">
        <v>4</v>
      </c>
      <c r="E424" s="101"/>
      <c r="F424" s="106">
        <f>PRODUCT(H11*95)</f>
        <v>7030</v>
      </c>
      <c r="G424" s="107"/>
      <c r="H424" s="104">
        <f t="shared" ref="H424" si="11">D424*F424</f>
        <v>28120</v>
      </c>
      <c r="I424" s="105"/>
    </row>
    <row r="425" spans="2:9">
      <c r="B425" s="98" t="s">
        <v>54</v>
      </c>
      <c r="C425" s="99"/>
      <c r="D425" s="102">
        <v>4</v>
      </c>
      <c r="E425" s="103"/>
      <c r="F425" s="106">
        <f>PRODUCT(H11*94)</f>
        <v>6956</v>
      </c>
      <c r="G425" s="107"/>
      <c r="H425" s="106">
        <f t="shared" ref="H425:H428" si="12">D425*F425</f>
        <v>27824</v>
      </c>
      <c r="I425" s="107"/>
    </row>
    <row r="426" spans="2:9">
      <c r="B426" s="98" t="s">
        <v>57</v>
      </c>
      <c r="C426" s="99"/>
      <c r="D426" s="102">
        <v>2</v>
      </c>
      <c r="E426" s="103"/>
      <c r="F426" s="106">
        <f>PRODUCT(H11*97)</f>
        <v>7178</v>
      </c>
      <c r="G426" s="107"/>
      <c r="H426" s="106">
        <f t="shared" si="12"/>
        <v>14356</v>
      </c>
      <c r="I426" s="107"/>
    </row>
    <row r="427" spans="2:9">
      <c r="B427" s="98" t="s">
        <v>111</v>
      </c>
      <c r="C427" s="99"/>
      <c r="D427" s="100">
        <v>2</v>
      </c>
      <c r="E427" s="101"/>
      <c r="F427" s="106">
        <f>PRODUCT(H11*131)</f>
        <v>9694</v>
      </c>
      <c r="G427" s="107"/>
      <c r="H427" s="104">
        <f t="shared" si="12"/>
        <v>19388</v>
      </c>
      <c r="I427" s="105"/>
    </row>
    <row r="428" spans="2:9">
      <c r="B428" s="98" t="s">
        <v>51</v>
      </c>
      <c r="C428" s="99"/>
      <c r="D428" s="102">
        <v>6</v>
      </c>
      <c r="E428" s="103"/>
      <c r="F428" s="106">
        <f>PRODUCT(H11*125)</f>
        <v>9250</v>
      </c>
      <c r="G428" s="107"/>
      <c r="H428" s="106">
        <f t="shared" si="12"/>
        <v>55500</v>
      </c>
      <c r="I428" s="107"/>
    </row>
    <row r="429" spans="2:9" ht="16.5" thickBot="1">
      <c r="B429" s="110" t="s">
        <v>135</v>
      </c>
      <c r="C429" s="111"/>
      <c r="D429" s="108">
        <f>SUM(D423:D428)</f>
        <v>22</v>
      </c>
      <c r="E429" s="109"/>
      <c r="F429" s="108"/>
      <c r="G429" s="109"/>
      <c r="H429" s="108"/>
      <c r="I429" s="109"/>
    </row>
    <row r="430" spans="2:9" ht="17.25" thickTop="1" thickBot="1">
      <c r="C430" s="20"/>
      <c r="D430" s="20"/>
      <c r="E430" s="45" t="s">
        <v>7</v>
      </c>
      <c r="F430" s="94" t="s">
        <v>32</v>
      </c>
      <c r="G430" s="95"/>
      <c r="H430" s="96">
        <f>SUM(H423:I428)</f>
        <v>183076</v>
      </c>
      <c r="I430" s="97"/>
    </row>
    <row r="431" spans="2:9" ht="17.25" thickTop="1" thickBot="1">
      <c r="C431" s="20"/>
      <c r="D431" s="20"/>
      <c r="E431" s="164" t="s">
        <v>158</v>
      </c>
      <c r="F431" s="164"/>
      <c r="G431" s="165"/>
      <c r="H431" s="160">
        <f>H430*1.12</f>
        <v>205045.12000000002</v>
      </c>
      <c r="I431" s="161"/>
    </row>
    <row r="432" spans="2:9" ht="16.5" thickTop="1">
      <c r="B432" t="s">
        <v>136</v>
      </c>
      <c r="C432" s="20"/>
      <c r="D432" s="20"/>
      <c r="E432" s="45"/>
    </row>
    <row r="433" spans="2:10" ht="21">
      <c r="B433" s="89" t="s">
        <v>142</v>
      </c>
      <c r="C433" s="89"/>
      <c r="D433" s="89"/>
      <c r="E433" s="89"/>
      <c r="F433" s="89"/>
      <c r="G433" s="89"/>
      <c r="H433" s="89"/>
      <c r="I433" s="89"/>
    </row>
    <row r="434" spans="2:10">
      <c r="B434" s="108" t="s">
        <v>0</v>
      </c>
      <c r="C434" s="109"/>
      <c r="D434" s="108" t="s">
        <v>22</v>
      </c>
      <c r="E434" s="109"/>
      <c r="F434" s="108" t="s">
        <v>125</v>
      </c>
      <c r="G434" s="109"/>
      <c r="H434" s="108" t="s">
        <v>126</v>
      </c>
      <c r="I434" s="109"/>
    </row>
    <row r="435" spans="2:10">
      <c r="B435" s="98" t="s">
        <v>111</v>
      </c>
      <c r="C435" s="99"/>
      <c r="D435" s="100">
        <v>2</v>
      </c>
      <c r="E435" s="101"/>
      <c r="F435" s="104">
        <f>PRODUCT(H11*131)</f>
        <v>9694</v>
      </c>
      <c r="G435" s="105"/>
      <c r="H435" s="104">
        <f t="shared" ref="H435" si="13">D435*F435</f>
        <v>19388</v>
      </c>
      <c r="I435" s="105"/>
    </row>
    <row r="436" spans="2:10">
      <c r="B436" s="98" t="s">
        <v>120</v>
      </c>
      <c r="C436" s="99"/>
      <c r="D436" s="102">
        <v>2</v>
      </c>
      <c r="E436" s="103"/>
      <c r="F436" s="104">
        <f>PRODUCT(H11*122)</f>
        <v>9028</v>
      </c>
      <c r="G436" s="105"/>
      <c r="H436" s="104">
        <f t="shared" ref="H436" si="14">D436*F436</f>
        <v>18056</v>
      </c>
      <c r="I436" s="105"/>
    </row>
    <row r="437" spans="2:10">
      <c r="B437" s="98" t="s">
        <v>51</v>
      </c>
      <c r="C437" s="99"/>
      <c r="D437" s="100">
        <v>2</v>
      </c>
      <c r="E437" s="101"/>
      <c r="F437" s="104">
        <f>PRODUCT(H11*125)</f>
        <v>9250</v>
      </c>
      <c r="G437" s="105"/>
      <c r="H437" s="104">
        <f t="shared" ref="H437" si="15">D437*F437</f>
        <v>18500</v>
      </c>
      <c r="I437" s="105"/>
    </row>
    <row r="438" spans="2:10">
      <c r="B438" s="98" t="s">
        <v>57</v>
      </c>
      <c r="C438" s="99"/>
      <c r="D438" s="102">
        <v>2</v>
      </c>
      <c r="E438" s="103"/>
      <c r="F438" s="104">
        <f>PRODUCT(H11*97)</f>
        <v>7178</v>
      </c>
      <c r="G438" s="105"/>
      <c r="H438" s="106">
        <f t="shared" ref="H438:H441" si="16">D438*F438</f>
        <v>14356</v>
      </c>
      <c r="I438" s="107"/>
      <c r="J438" s="45"/>
    </row>
    <row r="439" spans="2:10">
      <c r="B439" s="98" t="s">
        <v>40</v>
      </c>
      <c r="C439" s="99"/>
      <c r="D439" s="100">
        <v>4</v>
      </c>
      <c r="E439" s="101"/>
      <c r="F439" s="104">
        <f>PRODUCT(H11*95)</f>
        <v>7030</v>
      </c>
      <c r="G439" s="105"/>
      <c r="H439" s="104">
        <f t="shared" si="16"/>
        <v>28120</v>
      </c>
      <c r="I439" s="105"/>
    </row>
    <row r="440" spans="2:10">
      <c r="B440" s="98" t="s">
        <v>52</v>
      </c>
      <c r="C440" s="99"/>
      <c r="D440" s="102">
        <v>2</v>
      </c>
      <c r="E440" s="103"/>
      <c r="F440" s="104">
        <f>PRODUCT(H11*104)</f>
        <v>7696</v>
      </c>
      <c r="G440" s="105"/>
      <c r="H440" s="106">
        <f t="shared" si="16"/>
        <v>15392</v>
      </c>
      <c r="I440" s="107"/>
    </row>
    <row r="441" spans="2:10">
      <c r="B441" s="98" t="s">
        <v>55</v>
      </c>
      <c r="C441" s="99"/>
      <c r="D441" s="100">
        <v>2</v>
      </c>
      <c r="E441" s="101"/>
      <c r="F441" s="104">
        <f>PRODUCT(H11*129)</f>
        <v>9546</v>
      </c>
      <c r="G441" s="105"/>
      <c r="H441" s="104">
        <f t="shared" si="16"/>
        <v>19092</v>
      </c>
      <c r="I441" s="105"/>
    </row>
    <row r="442" spans="2:10">
      <c r="B442" s="98" t="s">
        <v>39</v>
      </c>
      <c r="C442" s="99"/>
      <c r="D442" s="102">
        <v>2</v>
      </c>
      <c r="E442" s="103"/>
      <c r="F442" s="104">
        <f>PRODUCT(H11*128)</f>
        <v>9472</v>
      </c>
      <c r="G442" s="105"/>
      <c r="H442" s="106">
        <f>D442*F442</f>
        <v>18944</v>
      </c>
      <c r="I442" s="107"/>
    </row>
    <row r="443" spans="2:10">
      <c r="B443" s="98" t="s">
        <v>54</v>
      </c>
      <c r="C443" s="99"/>
      <c r="D443" s="100">
        <v>4</v>
      </c>
      <c r="E443" s="101"/>
      <c r="F443" s="104">
        <f>PRODUCT(H11*94)</f>
        <v>6956</v>
      </c>
      <c r="G443" s="105"/>
      <c r="H443" s="104">
        <f t="shared" ref="H443" si="17">D443*F443</f>
        <v>27824</v>
      </c>
      <c r="I443" s="105"/>
    </row>
    <row r="444" spans="2:10">
      <c r="B444" s="98"/>
      <c r="C444" s="99"/>
      <c r="D444" s="102"/>
      <c r="E444" s="103"/>
      <c r="F444" s="102"/>
      <c r="G444" s="103"/>
      <c r="H444" s="102"/>
      <c r="I444" s="103"/>
    </row>
    <row r="445" spans="2:10" ht="16.5" thickBot="1">
      <c r="B445" s="110" t="s">
        <v>135</v>
      </c>
      <c r="C445" s="111"/>
      <c r="D445" s="108">
        <f>SUM(D435:D444)</f>
        <v>22</v>
      </c>
      <c r="E445" s="109"/>
      <c r="F445" s="108"/>
      <c r="G445" s="109"/>
      <c r="H445" s="108"/>
      <c r="I445" s="109"/>
    </row>
    <row r="446" spans="2:10" ht="17.25" thickTop="1" thickBot="1">
      <c r="C446" s="20"/>
      <c r="D446" s="20"/>
      <c r="E446" s="45" t="s">
        <v>7</v>
      </c>
      <c r="F446" s="94" t="s">
        <v>32</v>
      </c>
      <c r="G446" s="95"/>
      <c r="H446" s="96">
        <f>SUM(H435:I444)</f>
        <v>179672</v>
      </c>
      <c r="I446" s="97"/>
    </row>
    <row r="447" spans="2:10" ht="17.25" thickTop="1" thickBot="1">
      <c r="C447" s="20"/>
      <c r="D447" s="20"/>
      <c r="E447" s="164" t="s">
        <v>158</v>
      </c>
      <c r="F447" s="164"/>
      <c r="G447" s="165"/>
      <c r="H447" s="160">
        <f>H446*1.12</f>
        <v>201232.64000000001</v>
      </c>
      <c r="I447" s="161"/>
    </row>
    <row r="448" spans="2:10" ht="16.5" thickTop="1">
      <c r="B448" t="s">
        <v>136</v>
      </c>
      <c r="C448" s="20"/>
      <c r="D448" s="20"/>
      <c r="E448" s="45"/>
    </row>
    <row r="449" spans="2:9">
      <c r="B449" s="158" t="s">
        <v>23</v>
      </c>
      <c r="C449" s="158"/>
      <c r="D449" s="158"/>
      <c r="E449" s="158"/>
      <c r="F449" s="158"/>
      <c r="G449" s="158"/>
      <c r="H449" s="158"/>
      <c r="I449" s="158"/>
    </row>
    <row r="450" spans="2:9">
      <c r="B450" s="9"/>
      <c r="C450" s="9"/>
      <c r="D450" s="9"/>
      <c r="E450" s="9"/>
      <c r="F450" s="9"/>
      <c r="G450" s="9"/>
      <c r="H450" s="9"/>
      <c r="I450" s="9"/>
    </row>
    <row r="451" spans="2:9">
      <c r="B451" s="9"/>
      <c r="C451" s="9"/>
      <c r="D451" s="9"/>
      <c r="E451" s="9"/>
      <c r="F451" s="9"/>
      <c r="G451" s="9"/>
      <c r="H451" s="9"/>
      <c r="I451" s="9"/>
    </row>
    <row r="452" spans="2:9">
      <c r="B452" s="9"/>
      <c r="C452" s="9"/>
      <c r="D452" s="9"/>
      <c r="E452" s="9"/>
      <c r="F452" s="9"/>
      <c r="G452" s="9"/>
      <c r="H452" s="9"/>
      <c r="I452" s="9"/>
    </row>
    <row r="453" spans="2:9">
      <c r="B453" s="9"/>
      <c r="C453" s="9"/>
      <c r="D453" s="9"/>
      <c r="E453" s="9"/>
      <c r="F453" s="9"/>
      <c r="G453" s="9"/>
      <c r="H453" s="9"/>
      <c r="I453" s="9"/>
    </row>
    <row r="454" spans="2:9">
      <c r="B454" s="9"/>
      <c r="C454" s="9"/>
      <c r="D454" s="9"/>
      <c r="E454" s="9"/>
      <c r="F454" s="9"/>
      <c r="G454" s="9"/>
      <c r="H454" s="9"/>
      <c r="I454" s="9"/>
    </row>
    <row r="455" spans="2:9">
      <c r="B455" s="9"/>
      <c r="C455" s="9"/>
      <c r="D455" s="9"/>
      <c r="E455" s="9"/>
      <c r="F455" s="9"/>
      <c r="G455" s="9"/>
      <c r="H455" s="9"/>
      <c r="I455" s="9"/>
    </row>
    <row r="456" spans="2:9">
      <c r="B456" s="9"/>
      <c r="C456" s="9"/>
      <c r="D456" s="9"/>
      <c r="E456" s="9"/>
      <c r="F456" s="9"/>
      <c r="G456" s="9"/>
      <c r="H456" s="9"/>
      <c r="I456" s="9"/>
    </row>
    <row r="457" spans="2:9">
      <c r="B457" s="9"/>
      <c r="C457" s="9"/>
      <c r="D457" s="9"/>
      <c r="E457" s="9"/>
      <c r="F457" s="9"/>
      <c r="G457" s="9"/>
      <c r="H457" s="9"/>
      <c r="I457" s="9"/>
    </row>
    <row r="458" spans="2:9">
      <c r="B458" s="9"/>
      <c r="C458" s="9"/>
      <c r="D458" s="9"/>
      <c r="E458" s="9"/>
      <c r="F458" s="9"/>
      <c r="G458" s="9"/>
      <c r="H458" s="9"/>
      <c r="I458" s="9"/>
    </row>
    <row r="460" spans="2:9">
      <c r="B460" s="158" t="s">
        <v>35</v>
      </c>
      <c r="C460" s="158"/>
      <c r="D460" s="158"/>
      <c r="E460" s="158"/>
      <c r="F460" s="158"/>
      <c r="G460" s="158"/>
      <c r="H460" s="158"/>
      <c r="I460" s="158"/>
    </row>
    <row r="461" spans="2:9">
      <c r="B461" s="9"/>
      <c r="C461" s="9"/>
      <c r="D461" s="9"/>
      <c r="E461" s="9"/>
      <c r="F461" s="9"/>
      <c r="G461" s="9"/>
      <c r="H461" s="9"/>
      <c r="I461" s="9"/>
    </row>
    <row r="462" spans="2:9">
      <c r="B462" s="9"/>
      <c r="C462" s="9"/>
      <c r="D462" s="9"/>
      <c r="E462" s="9"/>
      <c r="F462" s="9"/>
      <c r="G462" s="9"/>
      <c r="H462" s="9"/>
      <c r="I462" s="9"/>
    </row>
    <row r="463" spans="2:9">
      <c r="B463" s="9"/>
      <c r="C463" s="9"/>
      <c r="D463" s="9"/>
      <c r="E463" s="9"/>
      <c r="F463" s="9"/>
      <c r="G463" s="9"/>
      <c r="H463" s="9"/>
      <c r="I463" s="9"/>
    </row>
    <row r="464" spans="2:9">
      <c r="B464" s="9"/>
      <c r="C464" s="9"/>
      <c r="D464" s="9"/>
      <c r="E464" s="9"/>
      <c r="F464" s="9"/>
      <c r="G464" s="9"/>
      <c r="H464" s="9"/>
      <c r="I464" s="9"/>
    </row>
    <row r="465" spans="2:10">
      <c r="B465" s="9"/>
      <c r="C465" s="9"/>
      <c r="D465" s="9"/>
      <c r="E465" s="9"/>
      <c r="F465" s="9"/>
      <c r="G465" s="9"/>
      <c r="H465" s="9"/>
      <c r="I465" s="9"/>
      <c r="J465" s="71"/>
    </row>
    <row r="466" spans="2:10">
      <c r="B466" s="9"/>
      <c r="C466" s="9"/>
      <c r="D466" s="9"/>
      <c r="E466" s="9"/>
      <c r="F466" s="9"/>
      <c r="G466" s="9"/>
      <c r="H466" s="9"/>
      <c r="I466" s="9"/>
    </row>
    <row r="467" spans="2:10">
      <c r="B467" s="9"/>
      <c r="C467" s="9"/>
      <c r="D467" s="9"/>
      <c r="E467" s="9"/>
      <c r="F467" s="9"/>
      <c r="G467" s="9"/>
      <c r="H467" s="9"/>
      <c r="I467" s="9"/>
    </row>
    <row r="468" spans="2:10">
      <c r="B468" s="9"/>
      <c r="C468" s="9"/>
      <c r="D468" s="9"/>
      <c r="E468" s="9"/>
      <c r="F468" s="9"/>
      <c r="G468" s="9"/>
      <c r="H468" s="9"/>
      <c r="I468" s="9"/>
    </row>
    <row r="469" spans="2:10">
      <c r="B469" s="9"/>
      <c r="C469" s="9"/>
      <c r="D469" s="9"/>
      <c r="E469" s="9"/>
      <c r="F469" s="9"/>
      <c r="G469" s="9"/>
      <c r="H469" s="9"/>
      <c r="I469" s="9"/>
    </row>
    <row r="470" spans="2:10">
      <c r="B470" s="9"/>
      <c r="C470" s="9"/>
      <c r="D470" s="9"/>
      <c r="E470" s="9"/>
      <c r="F470" s="9"/>
      <c r="G470" s="9"/>
      <c r="H470" s="9"/>
      <c r="I470" s="9"/>
    </row>
    <row r="471" spans="2:10">
      <c r="B471" s="9"/>
      <c r="C471" s="9"/>
      <c r="D471" s="9"/>
      <c r="E471" s="9"/>
      <c r="F471" s="9"/>
      <c r="G471" s="9"/>
      <c r="H471" s="9"/>
      <c r="I471" s="9"/>
    </row>
    <row r="472" spans="2:10">
      <c r="B472" s="9"/>
      <c r="C472" s="9"/>
      <c r="D472" s="9"/>
      <c r="E472" s="9"/>
      <c r="F472" s="9"/>
      <c r="G472" s="9"/>
      <c r="H472" s="9"/>
      <c r="I472" s="9"/>
    </row>
    <row r="473" spans="2:10">
      <c r="B473" s="91"/>
      <c r="C473" s="91"/>
      <c r="D473" s="91"/>
      <c r="E473" s="91"/>
      <c r="F473" s="91"/>
      <c r="G473" s="91"/>
      <c r="H473" s="91"/>
      <c r="I473" s="91"/>
    </row>
    <row r="474" spans="2:10">
      <c r="B474" s="9"/>
      <c r="C474" s="9"/>
      <c r="D474" s="9"/>
      <c r="E474" s="9"/>
      <c r="F474" s="9"/>
      <c r="G474" s="9"/>
      <c r="H474" s="9"/>
      <c r="I474" s="9"/>
    </row>
    <row r="475" spans="2:10">
      <c r="B475" s="9"/>
      <c r="C475" s="9"/>
      <c r="D475" s="9"/>
      <c r="E475" s="9"/>
      <c r="F475" s="9"/>
      <c r="G475" s="9"/>
      <c r="H475" s="9"/>
      <c r="I475" s="9"/>
    </row>
    <row r="476" spans="2:10" ht="9" customHeight="1">
      <c r="B476" s="9"/>
      <c r="C476" s="9"/>
      <c r="D476" s="9"/>
      <c r="E476" s="9"/>
      <c r="F476" s="9"/>
      <c r="G476" s="9"/>
      <c r="H476" s="9"/>
      <c r="I476" s="9"/>
    </row>
    <row r="477" spans="2:10">
      <c r="B477" s="87" t="s">
        <v>13</v>
      </c>
      <c r="C477" s="87"/>
      <c r="D477" s="9" t="s">
        <v>125</v>
      </c>
      <c r="E477" s="9"/>
      <c r="F477" s="9"/>
      <c r="G477" s="9"/>
      <c r="H477" s="9"/>
      <c r="I477" s="9"/>
    </row>
    <row r="478" spans="2:10">
      <c r="B478" s="92" t="s">
        <v>76</v>
      </c>
      <c r="C478" s="92"/>
      <c r="D478" s="93">
        <f>F293</f>
        <v>9472</v>
      </c>
      <c r="E478" s="9"/>
      <c r="F478" s="9"/>
      <c r="G478" s="9"/>
      <c r="H478" s="9"/>
      <c r="I478" s="9"/>
    </row>
    <row r="479" spans="2:10">
      <c r="B479" s="92"/>
      <c r="C479" s="92"/>
      <c r="D479" s="93"/>
      <c r="E479" s="9"/>
      <c r="F479" s="9"/>
      <c r="G479" s="9"/>
      <c r="H479" s="9"/>
      <c r="I479" s="9"/>
    </row>
    <row r="480" spans="2:10">
      <c r="B480" s="87" t="s">
        <v>94</v>
      </c>
      <c r="C480" s="87"/>
      <c r="D480" s="9"/>
      <c r="E480" s="9"/>
      <c r="F480" s="9"/>
      <c r="G480" s="9"/>
      <c r="H480" s="9"/>
      <c r="I480" s="9"/>
    </row>
    <row r="481" spans="2:9">
      <c r="B481" s="9"/>
      <c r="C481" s="9"/>
      <c r="D481" s="9"/>
      <c r="E481" s="9"/>
      <c r="F481" s="9"/>
      <c r="G481" s="9"/>
      <c r="H481" s="9"/>
      <c r="I481" s="9"/>
    </row>
    <row r="482" spans="2:9">
      <c r="B482" s="92" t="s">
        <v>89</v>
      </c>
      <c r="C482" s="92"/>
      <c r="D482" s="93">
        <f>F294</f>
        <v>7030</v>
      </c>
      <c r="E482" s="9"/>
      <c r="F482" s="9"/>
      <c r="G482" s="9"/>
      <c r="H482" s="9"/>
      <c r="I482" s="9"/>
    </row>
    <row r="483" spans="2:9">
      <c r="B483" s="92"/>
      <c r="C483" s="92"/>
      <c r="D483" s="93"/>
      <c r="E483" s="9"/>
      <c r="F483" s="9"/>
      <c r="G483" s="9"/>
      <c r="H483" s="9"/>
      <c r="I483" s="9"/>
    </row>
    <row r="484" spans="2:9">
      <c r="B484" s="87" t="s">
        <v>95</v>
      </c>
      <c r="C484" s="87"/>
      <c r="D484" s="9"/>
      <c r="E484" s="9"/>
      <c r="F484" s="9"/>
      <c r="G484" s="9"/>
      <c r="H484" s="9"/>
      <c r="I484" s="9"/>
    </row>
    <row r="485" spans="2:9">
      <c r="B485" s="9"/>
      <c r="C485" s="9"/>
      <c r="D485" s="9"/>
      <c r="E485" s="9"/>
      <c r="F485" s="9"/>
      <c r="G485" s="9"/>
      <c r="H485" s="9"/>
      <c r="I485" s="9"/>
    </row>
    <row r="486" spans="2:9">
      <c r="B486" s="9"/>
      <c r="C486" s="9"/>
      <c r="D486" s="9"/>
      <c r="E486" s="9"/>
      <c r="F486" s="9"/>
      <c r="G486" s="9"/>
      <c r="H486" s="9"/>
      <c r="I486" s="9"/>
    </row>
    <row r="487" spans="2:9">
      <c r="B487" s="9"/>
      <c r="C487" s="9"/>
      <c r="D487" s="9"/>
      <c r="E487" s="9"/>
      <c r="F487" s="9"/>
      <c r="G487" s="9"/>
      <c r="H487" s="9"/>
      <c r="I487" s="9"/>
    </row>
    <row r="488" spans="2:9">
      <c r="B488" s="9"/>
      <c r="C488" s="9"/>
      <c r="D488" s="9"/>
      <c r="E488" s="9"/>
      <c r="F488" s="9"/>
      <c r="G488" s="9"/>
      <c r="H488" s="9"/>
      <c r="I488" s="9"/>
    </row>
    <row r="489" spans="2:9">
      <c r="B489" s="48" t="s">
        <v>15</v>
      </c>
      <c r="C489" s="9"/>
      <c r="D489" s="9"/>
      <c r="E489" s="9"/>
      <c r="F489" s="9"/>
      <c r="G489" s="9"/>
      <c r="H489" s="9"/>
      <c r="I489" s="9"/>
    </row>
    <row r="490" spans="2:9" ht="14.25" customHeight="1">
      <c r="B490" s="48" t="s">
        <v>37</v>
      </c>
      <c r="C490" s="9"/>
      <c r="D490" s="9"/>
      <c r="E490" s="9"/>
      <c r="F490" s="9"/>
      <c r="G490" s="9"/>
      <c r="H490" s="9"/>
      <c r="I490" s="9"/>
    </row>
    <row r="491" spans="2:9">
      <c r="B491" s="48"/>
      <c r="C491" s="9"/>
      <c r="D491" s="9"/>
      <c r="E491" s="9"/>
      <c r="F491" s="9"/>
      <c r="G491" s="9"/>
      <c r="H491" s="9"/>
      <c r="I491" s="9"/>
    </row>
    <row r="492" spans="2:9">
      <c r="B492" s="20"/>
      <c r="C492" s="20"/>
      <c r="D492" s="45"/>
    </row>
    <row r="493" spans="2:9">
      <c r="B493" s="9"/>
      <c r="C493" s="9"/>
      <c r="D493" s="9"/>
      <c r="E493" s="9"/>
      <c r="F493" s="9"/>
      <c r="G493" s="9"/>
      <c r="H493" s="9"/>
      <c r="I493" s="9"/>
    </row>
    <row r="494" spans="2:9">
      <c r="B494" s="9"/>
      <c r="C494" s="9"/>
      <c r="D494" s="9"/>
      <c r="E494" s="9"/>
      <c r="F494" s="9"/>
      <c r="G494" s="9"/>
      <c r="H494" s="9"/>
      <c r="I494" s="9"/>
    </row>
    <row r="495" spans="2:9" ht="15.75" customHeight="1">
      <c r="B495" s="87" t="s">
        <v>13</v>
      </c>
      <c r="C495" s="87"/>
      <c r="D495" s="9" t="s">
        <v>125</v>
      </c>
      <c r="E495" s="9"/>
      <c r="F495" s="9"/>
      <c r="G495" s="9"/>
      <c r="H495" s="9"/>
      <c r="I495" s="9"/>
    </row>
    <row r="496" spans="2:9">
      <c r="B496" s="92" t="s">
        <v>78</v>
      </c>
      <c r="C496" s="92"/>
      <c r="D496" s="93">
        <f>F313</f>
        <v>13098</v>
      </c>
      <c r="E496" s="9"/>
      <c r="F496" s="9"/>
      <c r="G496" s="9"/>
      <c r="H496" s="9"/>
      <c r="I496" s="9"/>
    </row>
    <row r="497" spans="2:1020 1026:2044 2050:3068 3074:4092 4098:5116 5122:6140 6146:7164 7170:8188 8194:9212 9218:10236 10242:11260 11266:12284 12290:13308 13314:14332 14338:15356 15362:16380">
      <c r="B497" s="92"/>
      <c r="C497" s="92"/>
      <c r="D497" s="93"/>
      <c r="E497" s="9"/>
      <c r="F497" s="9"/>
      <c r="G497" s="9"/>
      <c r="H497" s="9"/>
      <c r="I497" s="9"/>
    </row>
    <row r="498" spans="2:1020 1026:2044 2050:3068 3074:4092 4098:5116 5122:6140 6146:7164 7170:8188 8194:9212 9218:10236 10242:11260 11266:12284 12290:13308 13314:14332 14338:15356 15362:16380" ht="19.5">
      <c r="B498" s="67" t="s">
        <v>77</v>
      </c>
      <c r="C498" s="47"/>
      <c r="D498" s="9"/>
      <c r="E498" s="9"/>
      <c r="F498" s="9"/>
      <c r="G498" s="9"/>
      <c r="H498" s="9"/>
      <c r="I498" s="9"/>
    </row>
    <row r="499" spans="2:1020 1026:2044 2050:3068 3074:4092 4098:5116 5122:6140 6146:7164 7170:8188 8194:9212 9218:10236 10242:11260 11266:12284 12290:13308 13314:14332 14338:15356 15362:16380" ht="15.75" customHeight="1">
      <c r="B499" s="87" t="s">
        <v>82</v>
      </c>
      <c r="C499" s="87"/>
      <c r="D499" s="9"/>
      <c r="E499" s="9"/>
      <c r="F499" s="9"/>
      <c r="G499" s="9"/>
      <c r="H499" s="9"/>
      <c r="I499" s="9"/>
    </row>
    <row r="500" spans="2:1020 1026:2044 2050:3068 3074:4092 4098:5116 5122:6140 6146:7164 7170:8188 8194:9212 9218:10236 10242:11260 11266:12284 12290:13308 13314:14332 14338:15356 15362:16380" ht="15.75" customHeight="1">
      <c r="B500" s="92"/>
      <c r="C500" s="92"/>
      <c r="D500" s="128"/>
      <c r="E500" s="9"/>
      <c r="F500" s="9"/>
      <c r="G500" s="9"/>
      <c r="H500" s="9"/>
      <c r="I500" s="9"/>
    </row>
    <row r="501" spans="2:1020 1026:2044 2050:3068 3074:4092 4098:5116 5122:6140 6146:7164 7170:8188 8194:9212 9218:10236 10242:11260 11266:12284 12290:13308 13314:14332 14338:15356 15362:16380">
      <c r="B501" s="92"/>
      <c r="C501" s="92"/>
      <c r="D501" s="128"/>
      <c r="E501" s="9"/>
      <c r="F501" s="9"/>
      <c r="G501" s="9"/>
      <c r="H501" s="9"/>
      <c r="I501" s="9"/>
    </row>
    <row r="502" spans="2:1020 1026:2044 2050:3068 3074:4092 4098:5116 5122:6140 6146:7164 7170:8188 8194:9212 9218:10236 10242:11260 11266:12284 12290:13308 13314:14332 14338:15356 15362:16380">
      <c r="B502" s="87"/>
      <c r="C502" s="87"/>
      <c r="D502" s="9"/>
      <c r="E502" s="9"/>
      <c r="F502" s="9"/>
      <c r="G502" s="9"/>
      <c r="H502" s="9"/>
      <c r="I502" s="9"/>
    </row>
    <row r="503" spans="2:1020 1026:2044 2050:3068 3074:4092 4098:5116 5122:6140 6146:7164 7170:8188 8194:9212 9218:10236 10242:11260 11266:12284 12290:13308 13314:14332 14338:15356 15362:16380">
      <c r="B503" s="9"/>
      <c r="C503" s="9"/>
      <c r="D503" s="9"/>
      <c r="E503" s="9"/>
      <c r="F503" s="9"/>
      <c r="G503" s="9"/>
      <c r="H503" s="9"/>
      <c r="I503" s="9"/>
    </row>
    <row r="504" spans="2:1020 1026:2044 2050:3068 3074:4092 4098:5116 5122:6140 6146:7164 7170:8188 8194:9212 9218:10236 10242:11260 11266:12284 12290:13308 13314:14332 14338:15356 15362:16380">
      <c r="B504" s="9"/>
      <c r="C504" s="9"/>
      <c r="D504" s="9"/>
      <c r="E504" s="9"/>
      <c r="F504" s="9"/>
      <c r="G504" s="9"/>
      <c r="H504" s="9"/>
      <c r="I504" s="9"/>
    </row>
    <row r="505" spans="2:1020 1026:2044 2050:3068 3074:4092 4098:5116 5122:6140 6146:7164 7170:8188 8194:9212 9218:10236 10242:11260 11266:12284 12290:13308 13314:14332 14338:15356 15362:16380">
      <c r="B505" s="9"/>
      <c r="C505" s="9"/>
      <c r="D505" s="9"/>
      <c r="E505" s="9"/>
      <c r="F505" s="9"/>
      <c r="G505" s="9"/>
      <c r="H505" s="9"/>
      <c r="I505" s="9"/>
    </row>
    <row r="506" spans="2:1020 1026:2044 2050:3068 3074:4092 4098:5116 5122:6140 6146:7164 7170:8188 8194:9212 9218:10236 10242:11260 11266:12284 12290:13308 13314:14332 14338:15356 15362:16380">
      <c r="B506" s="9"/>
      <c r="C506" s="9"/>
      <c r="D506" s="9"/>
      <c r="E506" s="9"/>
      <c r="F506" s="9"/>
      <c r="G506" s="9"/>
      <c r="H506" s="9"/>
      <c r="I506" s="9"/>
    </row>
    <row r="507" spans="2:1020 1026:2044 2050:3068 3074:4092 4098:5116 5122:6140 6146:7164 7170:8188 8194:9212 9218:10236 10242:11260 11266:12284 12290:13308 13314:14332 14338:15356 15362:16380">
      <c r="B507" s="48"/>
      <c r="C507" s="9"/>
      <c r="D507" s="9"/>
      <c r="E507" s="9"/>
      <c r="F507" s="9"/>
      <c r="G507" s="9"/>
      <c r="H507" s="9"/>
      <c r="I507" s="9"/>
    </row>
    <row r="508" spans="2:1020 1026:2044 2050:3068 3074:4092 4098:5116 5122:6140 6146:7164 7170:8188 8194:9212 9218:10236 10242:11260 11266:12284 12290:13308 13314:14332 14338:15356 15362:16380">
      <c r="B508" s="48"/>
      <c r="C508" s="9"/>
      <c r="D508" s="9"/>
      <c r="E508" s="9"/>
      <c r="F508" s="9"/>
      <c r="G508" s="9"/>
      <c r="H508" s="9"/>
      <c r="I508" s="9"/>
    </row>
    <row r="509" spans="2:1020 1026:2044 2050:3068 3074:4092 4098:5116 5122:6140 6146:7164 7170:8188 8194:9212 9218:10236 10242:11260 11266:12284 12290:13308 13314:14332 14338:15356 15362:16380" ht="14.25" customHeight="1">
      <c r="B509" s="48" t="s">
        <v>15</v>
      </c>
      <c r="C509" s="9"/>
      <c r="D509" s="9"/>
      <c r="E509" s="9"/>
      <c r="F509" s="9"/>
      <c r="G509" s="9"/>
      <c r="H509" s="9"/>
      <c r="I509" s="9"/>
    </row>
    <row r="510" spans="2:1020 1026:2044 2050:3068 3074:4092 4098:5116 5122:6140 6146:7164 7170:8188 8194:9212 9218:10236 10242:11260 11266:12284 12290:13308 13314:14332 14338:15356 15362:16380">
      <c r="B510" s="48" t="s">
        <v>37</v>
      </c>
      <c r="C510" s="9"/>
      <c r="D510" s="9"/>
      <c r="E510" s="9"/>
      <c r="F510" s="9"/>
      <c r="G510" s="9"/>
      <c r="H510" s="9"/>
      <c r="I510" s="9"/>
      <c r="K510" s="20"/>
      <c r="L510" s="45"/>
      <c r="R510" s="20"/>
      <c r="S510" s="20"/>
      <c r="T510" s="45"/>
      <c r="Z510" s="20"/>
      <c r="AA510" s="20"/>
      <c r="AB510" s="45"/>
      <c r="AH510" s="20"/>
      <c r="AI510" s="20"/>
      <c r="AJ510" s="45"/>
      <c r="AP510" s="20"/>
      <c r="AQ510" s="20"/>
      <c r="AR510" s="45"/>
      <c r="AX510" s="20"/>
      <c r="AY510" s="20"/>
      <c r="AZ510" s="45"/>
      <c r="BF510" s="20"/>
      <c r="BG510" s="20"/>
      <c r="BH510" s="45"/>
      <c r="BN510" s="20"/>
      <c r="BO510" s="20"/>
      <c r="BP510" s="45"/>
      <c r="BV510" s="20"/>
      <c r="BW510" s="20"/>
      <c r="BX510" s="45"/>
      <c r="CD510" s="20"/>
      <c r="CE510" s="20"/>
      <c r="CF510" s="45"/>
      <c r="CL510" s="20"/>
      <c r="CM510" s="20"/>
      <c r="CN510" s="45"/>
      <c r="CT510" s="20"/>
      <c r="CU510" s="20"/>
      <c r="CV510" s="45"/>
      <c r="DB510" s="20"/>
      <c r="DC510" s="20"/>
      <c r="DD510" s="45"/>
      <c r="DJ510" s="20"/>
      <c r="DK510" s="20"/>
      <c r="DL510" s="45"/>
      <c r="DR510" s="20"/>
      <c r="DS510" s="20"/>
      <c r="DT510" s="45"/>
      <c r="DZ510" s="20"/>
      <c r="EA510" s="20"/>
      <c r="EB510" s="45"/>
      <c r="EH510" s="20"/>
      <c r="EI510" s="20"/>
      <c r="EJ510" s="45"/>
      <c r="EP510" s="20"/>
      <c r="EQ510" s="20"/>
      <c r="ER510" s="45"/>
      <c r="EX510" s="20"/>
      <c r="EY510" s="20"/>
      <c r="EZ510" s="45"/>
      <c r="FF510" s="20"/>
      <c r="FG510" s="20"/>
      <c r="FH510" s="45"/>
      <c r="FN510" s="20"/>
      <c r="FO510" s="20"/>
      <c r="FP510" s="45"/>
      <c r="FV510" s="20"/>
      <c r="FW510" s="20"/>
      <c r="FX510" s="45"/>
      <c r="GD510" s="20"/>
      <c r="GE510" s="20"/>
      <c r="GF510" s="45"/>
      <c r="GL510" s="20"/>
      <c r="GM510" s="20"/>
      <c r="GN510" s="45"/>
      <c r="GT510" s="20"/>
      <c r="GU510" s="20"/>
      <c r="GV510" s="45"/>
      <c r="HB510" s="20"/>
      <c r="HC510" s="20"/>
      <c r="HD510" s="45"/>
      <c r="HJ510" s="20"/>
      <c r="HK510" s="20"/>
      <c r="HL510" s="45"/>
      <c r="HR510" s="20"/>
      <c r="HS510" s="20"/>
      <c r="HT510" s="45"/>
      <c r="HZ510" s="20"/>
      <c r="IA510" s="20"/>
      <c r="IB510" s="45"/>
      <c r="IH510" s="20"/>
      <c r="II510" s="20"/>
      <c r="IJ510" s="45"/>
      <c r="IP510" s="20"/>
      <c r="IQ510" s="20"/>
      <c r="IR510" s="45"/>
      <c r="IX510" s="20"/>
      <c r="IY510" s="20"/>
      <c r="IZ510" s="45"/>
      <c r="JF510" s="20"/>
      <c r="JG510" s="20"/>
      <c r="JH510" s="45"/>
      <c r="JN510" s="20"/>
      <c r="JO510" s="20"/>
      <c r="JP510" s="45"/>
      <c r="JV510" s="20"/>
      <c r="JW510" s="20"/>
      <c r="JX510" s="45"/>
      <c r="KD510" s="20"/>
      <c r="KE510" s="20"/>
      <c r="KF510" s="45"/>
      <c r="KL510" s="20"/>
      <c r="KM510" s="20"/>
      <c r="KN510" s="45"/>
      <c r="KT510" s="20"/>
      <c r="KU510" s="20"/>
      <c r="KV510" s="45"/>
      <c r="LB510" s="20"/>
      <c r="LC510" s="20"/>
      <c r="LD510" s="45"/>
      <c r="LJ510" s="20"/>
      <c r="LK510" s="20"/>
      <c r="LL510" s="45"/>
      <c r="LR510" s="20"/>
      <c r="LS510" s="20"/>
      <c r="LT510" s="45"/>
      <c r="LZ510" s="20"/>
      <c r="MA510" s="20"/>
      <c r="MB510" s="45"/>
      <c r="MH510" s="20"/>
      <c r="MI510" s="20"/>
      <c r="MJ510" s="45"/>
      <c r="MP510" s="20"/>
      <c r="MQ510" s="20"/>
      <c r="MR510" s="45"/>
      <c r="MX510" s="20"/>
      <c r="MY510" s="20"/>
      <c r="MZ510" s="45"/>
      <c r="NF510" s="20"/>
      <c r="NG510" s="20"/>
      <c r="NH510" s="45"/>
      <c r="NN510" s="20"/>
      <c r="NO510" s="20"/>
      <c r="NP510" s="45"/>
      <c r="NV510" s="20"/>
      <c r="NW510" s="20"/>
      <c r="NX510" s="45"/>
      <c r="OD510" s="20"/>
      <c r="OE510" s="20"/>
      <c r="OF510" s="45"/>
      <c r="OL510" s="20"/>
      <c r="OM510" s="20"/>
      <c r="ON510" s="45"/>
      <c r="OT510" s="20"/>
      <c r="OU510" s="20"/>
      <c r="OV510" s="45"/>
      <c r="PB510" s="20"/>
      <c r="PC510" s="20"/>
      <c r="PD510" s="45"/>
      <c r="PJ510" s="20"/>
      <c r="PK510" s="20"/>
      <c r="PL510" s="45"/>
      <c r="PR510" s="20"/>
      <c r="PS510" s="20"/>
      <c r="PT510" s="45"/>
      <c r="PZ510" s="20"/>
      <c r="QA510" s="20"/>
      <c r="QB510" s="45"/>
      <c r="QH510" s="20"/>
      <c r="QI510" s="20"/>
      <c r="QJ510" s="45"/>
      <c r="QP510" s="20"/>
      <c r="QQ510" s="20"/>
      <c r="QR510" s="45"/>
      <c r="QX510" s="20"/>
      <c r="QY510" s="20"/>
      <c r="QZ510" s="45"/>
      <c r="RF510" s="20"/>
      <c r="RG510" s="20"/>
      <c r="RH510" s="45"/>
      <c r="RN510" s="20"/>
      <c r="RO510" s="20"/>
      <c r="RP510" s="45"/>
      <c r="RV510" s="20"/>
      <c r="RW510" s="20"/>
      <c r="RX510" s="45"/>
      <c r="SD510" s="20"/>
      <c r="SE510" s="20"/>
      <c r="SF510" s="45"/>
      <c r="SL510" s="20"/>
      <c r="SM510" s="20"/>
      <c r="SN510" s="45"/>
      <c r="ST510" s="20"/>
      <c r="SU510" s="20"/>
      <c r="SV510" s="45"/>
      <c r="TB510" s="20"/>
      <c r="TC510" s="20"/>
      <c r="TD510" s="45"/>
      <c r="TJ510" s="20"/>
      <c r="TK510" s="20"/>
      <c r="TL510" s="45"/>
      <c r="TR510" s="20"/>
      <c r="TS510" s="20"/>
      <c r="TT510" s="45"/>
      <c r="TZ510" s="20"/>
      <c r="UA510" s="20"/>
      <c r="UB510" s="45"/>
      <c r="UH510" s="20"/>
      <c r="UI510" s="20"/>
      <c r="UJ510" s="45"/>
      <c r="UP510" s="20"/>
      <c r="UQ510" s="20"/>
      <c r="UR510" s="45"/>
      <c r="UX510" s="20"/>
      <c r="UY510" s="20"/>
      <c r="UZ510" s="45"/>
      <c r="VF510" s="20"/>
      <c r="VG510" s="20"/>
      <c r="VH510" s="45"/>
      <c r="VN510" s="20"/>
      <c r="VO510" s="20"/>
      <c r="VP510" s="45"/>
      <c r="VV510" s="20"/>
      <c r="VW510" s="20"/>
      <c r="VX510" s="45"/>
      <c r="WD510" s="20"/>
      <c r="WE510" s="20"/>
      <c r="WF510" s="45"/>
      <c r="WL510" s="20"/>
      <c r="WM510" s="20"/>
      <c r="WN510" s="45"/>
      <c r="WT510" s="20"/>
      <c r="WU510" s="20"/>
      <c r="WV510" s="45"/>
      <c r="XB510" s="20"/>
      <c r="XC510" s="20"/>
      <c r="XD510" s="45"/>
      <c r="XJ510" s="20"/>
      <c r="XK510" s="20"/>
      <c r="XL510" s="45"/>
      <c r="XR510" s="20"/>
      <c r="XS510" s="20"/>
      <c r="XT510" s="45"/>
      <c r="XZ510" s="20"/>
      <c r="YA510" s="20"/>
      <c r="YB510" s="45"/>
      <c r="YH510" s="20"/>
      <c r="YI510" s="20"/>
      <c r="YJ510" s="45"/>
      <c r="YP510" s="20"/>
      <c r="YQ510" s="20"/>
      <c r="YR510" s="45"/>
      <c r="YX510" s="20"/>
      <c r="YY510" s="20"/>
      <c r="YZ510" s="45"/>
      <c r="ZF510" s="20"/>
      <c r="ZG510" s="20"/>
      <c r="ZH510" s="45"/>
      <c r="ZN510" s="20"/>
      <c r="ZO510" s="20"/>
      <c r="ZP510" s="45"/>
      <c r="ZV510" s="20"/>
      <c r="ZW510" s="20"/>
      <c r="ZX510" s="45"/>
      <c r="AAD510" s="20"/>
      <c r="AAE510" s="20"/>
      <c r="AAF510" s="45"/>
      <c r="AAL510" s="20"/>
      <c r="AAM510" s="20"/>
      <c r="AAN510" s="45"/>
      <c r="AAT510" s="20"/>
      <c r="AAU510" s="20"/>
      <c r="AAV510" s="45"/>
      <c r="ABB510" s="20"/>
      <c r="ABC510" s="20"/>
      <c r="ABD510" s="45"/>
      <c r="ABJ510" s="20"/>
      <c r="ABK510" s="20"/>
      <c r="ABL510" s="45"/>
      <c r="ABR510" s="20"/>
      <c r="ABS510" s="20"/>
      <c r="ABT510" s="45"/>
      <c r="ABZ510" s="20"/>
      <c r="ACA510" s="20"/>
      <c r="ACB510" s="45"/>
      <c r="ACH510" s="20"/>
      <c r="ACI510" s="20"/>
      <c r="ACJ510" s="45"/>
      <c r="ACP510" s="20"/>
      <c r="ACQ510" s="20"/>
      <c r="ACR510" s="45"/>
      <c r="ACX510" s="20"/>
      <c r="ACY510" s="20"/>
      <c r="ACZ510" s="45"/>
      <c r="ADF510" s="20"/>
      <c r="ADG510" s="20"/>
      <c r="ADH510" s="45"/>
      <c r="ADN510" s="20"/>
      <c r="ADO510" s="20"/>
      <c r="ADP510" s="45"/>
      <c r="ADV510" s="20"/>
      <c r="ADW510" s="20"/>
      <c r="ADX510" s="45"/>
      <c r="AED510" s="20"/>
      <c r="AEE510" s="20"/>
      <c r="AEF510" s="45"/>
      <c r="AEL510" s="20"/>
      <c r="AEM510" s="20"/>
      <c r="AEN510" s="45"/>
      <c r="AET510" s="20"/>
      <c r="AEU510" s="20"/>
      <c r="AEV510" s="45"/>
      <c r="AFB510" s="20"/>
      <c r="AFC510" s="20"/>
      <c r="AFD510" s="45"/>
      <c r="AFJ510" s="20"/>
      <c r="AFK510" s="20"/>
      <c r="AFL510" s="45"/>
      <c r="AFR510" s="20"/>
      <c r="AFS510" s="20"/>
      <c r="AFT510" s="45"/>
      <c r="AFZ510" s="20"/>
      <c r="AGA510" s="20"/>
      <c r="AGB510" s="45"/>
      <c r="AGH510" s="20"/>
      <c r="AGI510" s="20"/>
      <c r="AGJ510" s="45"/>
      <c r="AGP510" s="20"/>
      <c r="AGQ510" s="20"/>
      <c r="AGR510" s="45"/>
      <c r="AGX510" s="20"/>
      <c r="AGY510" s="20"/>
      <c r="AGZ510" s="45"/>
      <c r="AHF510" s="20"/>
      <c r="AHG510" s="20"/>
      <c r="AHH510" s="45"/>
      <c r="AHN510" s="20"/>
      <c r="AHO510" s="20"/>
      <c r="AHP510" s="45"/>
      <c r="AHV510" s="20"/>
      <c r="AHW510" s="20"/>
      <c r="AHX510" s="45"/>
      <c r="AID510" s="20"/>
      <c r="AIE510" s="20"/>
      <c r="AIF510" s="45"/>
      <c r="AIL510" s="20"/>
      <c r="AIM510" s="20"/>
      <c r="AIN510" s="45"/>
      <c r="AIT510" s="20"/>
      <c r="AIU510" s="20"/>
      <c r="AIV510" s="45"/>
      <c r="AJB510" s="20"/>
      <c r="AJC510" s="20"/>
      <c r="AJD510" s="45"/>
      <c r="AJJ510" s="20"/>
      <c r="AJK510" s="20"/>
      <c r="AJL510" s="45"/>
      <c r="AJR510" s="20"/>
      <c r="AJS510" s="20"/>
      <c r="AJT510" s="45"/>
      <c r="AJZ510" s="20"/>
      <c r="AKA510" s="20"/>
      <c r="AKB510" s="45"/>
      <c r="AKH510" s="20"/>
      <c r="AKI510" s="20"/>
      <c r="AKJ510" s="45"/>
      <c r="AKP510" s="20"/>
      <c r="AKQ510" s="20"/>
      <c r="AKR510" s="45"/>
      <c r="AKX510" s="20"/>
      <c r="AKY510" s="20"/>
      <c r="AKZ510" s="45"/>
      <c r="ALF510" s="20"/>
      <c r="ALG510" s="20"/>
      <c r="ALH510" s="45"/>
      <c r="ALN510" s="20"/>
      <c r="ALO510" s="20"/>
      <c r="ALP510" s="45"/>
      <c r="ALV510" s="20"/>
      <c r="ALW510" s="20"/>
      <c r="ALX510" s="45"/>
      <c r="AMD510" s="20"/>
      <c r="AME510" s="20"/>
      <c r="AMF510" s="45"/>
      <c r="AML510" s="20"/>
      <c r="AMM510" s="20"/>
      <c r="AMN510" s="45"/>
      <c r="AMT510" s="20"/>
      <c r="AMU510" s="20"/>
      <c r="AMV510" s="45"/>
      <c r="ANB510" s="20"/>
      <c r="ANC510" s="20"/>
      <c r="AND510" s="45"/>
      <c r="ANJ510" s="20"/>
      <c r="ANK510" s="20"/>
      <c r="ANL510" s="45"/>
      <c r="ANR510" s="20"/>
      <c r="ANS510" s="20"/>
      <c r="ANT510" s="45"/>
      <c r="ANZ510" s="20"/>
      <c r="AOA510" s="20"/>
      <c r="AOB510" s="45"/>
      <c r="AOH510" s="20"/>
      <c r="AOI510" s="20"/>
      <c r="AOJ510" s="45"/>
      <c r="AOP510" s="20"/>
      <c r="AOQ510" s="20"/>
      <c r="AOR510" s="45"/>
      <c r="AOX510" s="20"/>
      <c r="AOY510" s="20"/>
      <c r="AOZ510" s="45"/>
      <c r="APF510" s="20"/>
      <c r="APG510" s="20"/>
      <c r="APH510" s="45"/>
      <c r="APN510" s="20"/>
      <c r="APO510" s="20"/>
      <c r="APP510" s="45"/>
      <c r="APV510" s="20"/>
      <c r="APW510" s="20"/>
      <c r="APX510" s="45"/>
      <c r="AQD510" s="20"/>
      <c r="AQE510" s="20"/>
      <c r="AQF510" s="45"/>
      <c r="AQL510" s="20"/>
      <c r="AQM510" s="20"/>
      <c r="AQN510" s="45"/>
      <c r="AQT510" s="20"/>
      <c r="AQU510" s="20"/>
      <c r="AQV510" s="45"/>
      <c r="ARB510" s="20"/>
      <c r="ARC510" s="20"/>
      <c r="ARD510" s="45"/>
      <c r="ARJ510" s="20"/>
      <c r="ARK510" s="20"/>
      <c r="ARL510" s="45"/>
      <c r="ARR510" s="20"/>
      <c r="ARS510" s="20"/>
      <c r="ART510" s="45"/>
      <c r="ARZ510" s="20"/>
      <c r="ASA510" s="20"/>
      <c r="ASB510" s="45"/>
      <c r="ASH510" s="20"/>
      <c r="ASI510" s="20"/>
      <c r="ASJ510" s="45"/>
      <c r="ASP510" s="20"/>
      <c r="ASQ510" s="20"/>
      <c r="ASR510" s="45"/>
      <c r="ASX510" s="20"/>
      <c r="ASY510" s="20"/>
      <c r="ASZ510" s="45"/>
      <c r="ATF510" s="20"/>
      <c r="ATG510" s="20"/>
      <c r="ATH510" s="45"/>
      <c r="ATN510" s="20"/>
      <c r="ATO510" s="20"/>
      <c r="ATP510" s="45"/>
      <c r="ATV510" s="20"/>
      <c r="ATW510" s="20"/>
      <c r="ATX510" s="45"/>
      <c r="AUD510" s="20"/>
      <c r="AUE510" s="20"/>
      <c r="AUF510" s="45"/>
      <c r="AUL510" s="20"/>
      <c r="AUM510" s="20"/>
      <c r="AUN510" s="45"/>
      <c r="AUT510" s="20"/>
      <c r="AUU510" s="20"/>
      <c r="AUV510" s="45"/>
      <c r="AVB510" s="20"/>
      <c r="AVC510" s="20"/>
      <c r="AVD510" s="45"/>
      <c r="AVJ510" s="20"/>
      <c r="AVK510" s="20"/>
      <c r="AVL510" s="45"/>
      <c r="AVR510" s="20"/>
      <c r="AVS510" s="20"/>
      <c r="AVT510" s="45"/>
      <c r="AVZ510" s="20"/>
      <c r="AWA510" s="20"/>
      <c r="AWB510" s="45"/>
      <c r="AWH510" s="20"/>
      <c r="AWI510" s="20"/>
      <c r="AWJ510" s="45"/>
      <c r="AWP510" s="20"/>
      <c r="AWQ510" s="20"/>
      <c r="AWR510" s="45"/>
      <c r="AWX510" s="20"/>
      <c r="AWY510" s="20"/>
      <c r="AWZ510" s="45"/>
      <c r="AXF510" s="20"/>
      <c r="AXG510" s="20"/>
      <c r="AXH510" s="45"/>
      <c r="AXN510" s="20"/>
      <c r="AXO510" s="20"/>
      <c r="AXP510" s="45"/>
      <c r="AXV510" s="20"/>
      <c r="AXW510" s="20"/>
      <c r="AXX510" s="45"/>
      <c r="AYD510" s="20"/>
      <c r="AYE510" s="20"/>
      <c r="AYF510" s="45"/>
      <c r="AYL510" s="20"/>
      <c r="AYM510" s="20"/>
      <c r="AYN510" s="45"/>
      <c r="AYT510" s="20"/>
      <c r="AYU510" s="20"/>
      <c r="AYV510" s="45"/>
      <c r="AZB510" s="20"/>
      <c r="AZC510" s="20"/>
      <c r="AZD510" s="45"/>
      <c r="AZJ510" s="20"/>
      <c r="AZK510" s="20"/>
      <c r="AZL510" s="45"/>
      <c r="AZR510" s="20"/>
      <c r="AZS510" s="20"/>
      <c r="AZT510" s="45"/>
      <c r="AZZ510" s="20"/>
      <c r="BAA510" s="20"/>
      <c r="BAB510" s="45"/>
      <c r="BAH510" s="20"/>
      <c r="BAI510" s="20"/>
      <c r="BAJ510" s="45"/>
      <c r="BAP510" s="20"/>
      <c r="BAQ510" s="20"/>
      <c r="BAR510" s="45"/>
      <c r="BAX510" s="20"/>
      <c r="BAY510" s="20"/>
      <c r="BAZ510" s="45"/>
      <c r="BBF510" s="20"/>
      <c r="BBG510" s="20"/>
      <c r="BBH510" s="45"/>
      <c r="BBN510" s="20"/>
      <c r="BBO510" s="20"/>
      <c r="BBP510" s="45"/>
      <c r="BBV510" s="20"/>
      <c r="BBW510" s="20"/>
      <c r="BBX510" s="45"/>
      <c r="BCD510" s="20"/>
      <c r="BCE510" s="20"/>
      <c r="BCF510" s="45"/>
      <c r="BCL510" s="20"/>
      <c r="BCM510" s="20"/>
      <c r="BCN510" s="45"/>
      <c r="BCT510" s="20"/>
      <c r="BCU510" s="20"/>
      <c r="BCV510" s="45"/>
      <c r="BDB510" s="20"/>
      <c r="BDC510" s="20"/>
      <c r="BDD510" s="45"/>
      <c r="BDJ510" s="20"/>
      <c r="BDK510" s="20"/>
      <c r="BDL510" s="45"/>
      <c r="BDR510" s="20"/>
      <c r="BDS510" s="20"/>
      <c r="BDT510" s="45"/>
      <c r="BDZ510" s="20"/>
      <c r="BEA510" s="20"/>
      <c r="BEB510" s="45"/>
      <c r="BEH510" s="20"/>
      <c r="BEI510" s="20"/>
      <c r="BEJ510" s="45"/>
      <c r="BEP510" s="20"/>
      <c r="BEQ510" s="20"/>
      <c r="BER510" s="45"/>
      <c r="BEX510" s="20"/>
      <c r="BEY510" s="20"/>
      <c r="BEZ510" s="45"/>
      <c r="BFF510" s="20"/>
      <c r="BFG510" s="20"/>
      <c r="BFH510" s="45"/>
      <c r="BFN510" s="20"/>
      <c r="BFO510" s="20"/>
      <c r="BFP510" s="45"/>
      <c r="BFV510" s="20"/>
      <c r="BFW510" s="20"/>
      <c r="BFX510" s="45"/>
      <c r="BGD510" s="20"/>
      <c r="BGE510" s="20"/>
      <c r="BGF510" s="45"/>
      <c r="BGL510" s="20"/>
      <c r="BGM510" s="20"/>
      <c r="BGN510" s="45"/>
      <c r="BGT510" s="20"/>
      <c r="BGU510" s="20"/>
      <c r="BGV510" s="45"/>
      <c r="BHB510" s="20"/>
      <c r="BHC510" s="20"/>
      <c r="BHD510" s="45"/>
      <c r="BHJ510" s="20"/>
      <c r="BHK510" s="20"/>
      <c r="BHL510" s="45"/>
      <c r="BHR510" s="20"/>
      <c r="BHS510" s="20"/>
      <c r="BHT510" s="45"/>
      <c r="BHZ510" s="20"/>
      <c r="BIA510" s="20"/>
      <c r="BIB510" s="45"/>
      <c r="BIH510" s="20"/>
      <c r="BII510" s="20"/>
      <c r="BIJ510" s="45"/>
      <c r="BIP510" s="20"/>
      <c r="BIQ510" s="20"/>
      <c r="BIR510" s="45"/>
      <c r="BIX510" s="20"/>
      <c r="BIY510" s="20"/>
      <c r="BIZ510" s="45"/>
      <c r="BJF510" s="20"/>
      <c r="BJG510" s="20"/>
      <c r="BJH510" s="45"/>
      <c r="BJN510" s="20"/>
      <c r="BJO510" s="20"/>
      <c r="BJP510" s="45"/>
      <c r="BJV510" s="20"/>
      <c r="BJW510" s="20"/>
      <c r="BJX510" s="45"/>
      <c r="BKD510" s="20"/>
      <c r="BKE510" s="20"/>
      <c r="BKF510" s="45"/>
      <c r="BKL510" s="20"/>
      <c r="BKM510" s="20"/>
      <c r="BKN510" s="45"/>
      <c r="BKT510" s="20"/>
      <c r="BKU510" s="20"/>
      <c r="BKV510" s="45"/>
      <c r="BLB510" s="20"/>
      <c r="BLC510" s="20"/>
      <c r="BLD510" s="45"/>
      <c r="BLJ510" s="20"/>
      <c r="BLK510" s="20"/>
      <c r="BLL510" s="45"/>
      <c r="BLR510" s="20"/>
      <c r="BLS510" s="20"/>
      <c r="BLT510" s="45"/>
      <c r="BLZ510" s="20"/>
      <c r="BMA510" s="20"/>
      <c r="BMB510" s="45"/>
      <c r="BMH510" s="20"/>
      <c r="BMI510" s="20"/>
      <c r="BMJ510" s="45"/>
      <c r="BMP510" s="20"/>
      <c r="BMQ510" s="20"/>
      <c r="BMR510" s="45"/>
      <c r="BMX510" s="20"/>
      <c r="BMY510" s="20"/>
      <c r="BMZ510" s="45"/>
      <c r="BNF510" s="20"/>
      <c r="BNG510" s="20"/>
      <c r="BNH510" s="45"/>
      <c r="BNN510" s="20"/>
      <c r="BNO510" s="20"/>
      <c r="BNP510" s="45"/>
      <c r="BNV510" s="20"/>
      <c r="BNW510" s="20"/>
      <c r="BNX510" s="45"/>
      <c r="BOD510" s="20"/>
      <c r="BOE510" s="20"/>
      <c r="BOF510" s="45"/>
      <c r="BOL510" s="20"/>
      <c r="BOM510" s="20"/>
      <c r="BON510" s="45"/>
      <c r="BOT510" s="20"/>
      <c r="BOU510" s="20"/>
      <c r="BOV510" s="45"/>
      <c r="BPB510" s="20"/>
      <c r="BPC510" s="20"/>
      <c r="BPD510" s="45"/>
      <c r="BPJ510" s="20"/>
      <c r="BPK510" s="20"/>
      <c r="BPL510" s="45"/>
      <c r="BPR510" s="20"/>
      <c r="BPS510" s="20"/>
      <c r="BPT510" s="45"/>
      <c r="BPZ510" s="20"/>
      <c r="BQA510" s="20"/>
      <c r="BQB510" s="45"/>
      <c r="BQH510" s="20"/>
      <c r="BQI510" s="20"/>
      <c r="BQJ510" s="45"/>
      <c r="BQP510" s="20"/>
      <c r="BQQ510" s="20"/>
      <c r="BQR510" s="45"/>
      <c r="BQX510" s="20"/>
      <c r="BQY510" s="20"/>
      <c r="BQZ510" s="45"/>
      <c r="BRF510" s="20"/>
      <c r="BRG510" s="20"/>
      <c r="BRH510" s="45"/>
      <c r="BRN510" s="20"/>
      <c r="BRO510" s="20"/>
      <c r="BRP510" s="45"/>
      <c r="BRV510" s="20"/>
      <c r="BRW510" s="20"/>
      <c r="BRX510" s="45"/>
      <c r="BSD510" s="20"/>
      <c r="BSE510" s="20"/>
      <c r="BSF510" s="45"/>
      <c r="BSL510" s="20"/>
      <c r="BSM510" s="20"/>
      <c r="BSN510" s="45"/>
      <c r="BST510" s="20"/>
      <c r="BSU510" s="20"/>
      <c r="BSV510" s="45"/>
      <c r="BTB510" s="20"/>
      <c r="BTC510" s="20"/>
      <c r="BTD510" s="45"/>
      <c r="BTJ510" s="20"/>
      <c r="BTK510" s="20"/>
      <c r="BTL510" s="45"/>
      <c r="BTR510" s="20"/>
      <c r="BTS510" s="20"/>
      <c r="BTT510" s="45"/>
      <c r="BTZ510" s="20"/>
      <c r="BUA510" s="20"/>
      <c r="BUB510" s="45"/>
      <c r="BUH510" s="20"/>
      <c r="BUI510" s="20"/>
      <c r="BUJ510" s="45"/>
      <c r="BUP510" s="20"/>
      <c r="BUQ510" s="20"/>
      <c r="BUR510" s="45"/>
      <c r="BUX510" s="20"/>
      <c r="BUY510" s="20"/>
      <c r="BUZ510" s="45"/>
      <c r="BVF510" s="20"/>
      <c r="BVG510" s="20"/>
      <c r="BVH510" s="45"/>
      <c r="BVN510" s="20"/>
      <c r="BVO510" s="20"/>
      <c r="BVP510" s="45"/>
      <c r="BVV510" s="20"/>
      <c r="BVW510" s="20"/>
      <c r="BVX510" s="45"/>
      <c r="BWD510" s="20"/>
      <c r="BWE510" s="20"/>
      <c r="BWF510" s="45"/>
      <c r="BWL510" s="20"/>
      <c r="BWM510" s="20"/>
      <c r="BWN510" s="45"/>
      <c r="BWT510" s="20"/>
      <c r="BWU510" s="20"/>
      <c r="BWV510" s="45"/>
      <c r="BXB510" s="20"/>
      <c r="BXC510" s="20"/>
      <c r="BXD510" s="45"/>
      <c r="BXJ510" s="20"/>
      <c r="BXK510" s="20"/>
      <c r="BXL510" s="45"/>
      <c r="BXR510" s="20"/>
      <c r="BXS510" s="20"/>
      <c r="BXT510" s="45"/>
      <c r="BXZ510" s="20"/>
      <c r="BYA510" s="20"/>
      <c r="BYB510" s="45"/>
      <c r="BYH510" s="20"/>
      <c r="BYI510" s="20"/>
      <c r="BYJ510" s="45"/>
      <c r="BYP510" s="20"/>
      <c r="BYQ510" s="20"/>
      <c r="BYR510" s="45"/>
      <c r="BYX510" s="20"/>
      <c r="BYY510" s="20"/>
      <c r="BYZ510" s="45"/>
      <c r="BZF510" s="20"/>
      <c r="BZG510" s="20"/>
      <c r="BZH510" s="45"/>
      <c r="BZN510" s="20"/>
      <c r="BZO510" s="20"/>
      <c r="BZP510" s="45"/>
      <c r="BZV510" s="20"/>
      <c r="BZW510" s="20"/>
      <c r="BZX510" s="45"/>
      <c r="CAD510" s="20"/>
      <c r="CAE510" s="20"/>
      <c r="CAF510" s="45"/>
      <c r="CAL510" s="20"/>
      <c r="CAM510" s="20"/>
      <c r="CAN510" s="45"/>
      <c r="CAT510" s="20"/>
      <c r="CAU510" s="20"/>
      <c r="CAV510" s="45"/>
      <c r="CBB510" s="20"/>
      <c r="CBC510" s="20"/>
      <c r="CBD510" s="45"/>
      <c r="CBJ510" s="20"/>
      <c r="CBK510" s="20"/>
      <c r="CBL510" s="45"/>
      <c r="CBR510" s="20"/>
      <c r="CBS510" s="20"/>
      <c r="CBT510" s="45"/>
      <c r="CBZ510" s="20"/>
      <c r="CCA510" s="20"/>
      <c r="CCB510" s="45"/>
      <c r="CCH510" s="20"/>
      <c r="CCI510" s="20"/>
      <c r="CCJ510" s="45"/>
      <c r="CCP510" s="20"/>
      <c r="CCQ510" s="20"/>
      <c r="CCR510" s="45"/>
      <c r="CCX510" s="20"/>
      <c r="CCY510" s="20"/>
      <c r="CCZ510" s="45"/>
      <c r="CDF510" s="20"/>
      <c r="CDG510" s="20"/>
      <c r="CDH510" s="45"/>
      <c r="CDN510" s="20"/>
      <c r="CDO510" s="20"/>
      <c r="CDP510" s="45"/>
      <c r="CDV510" s="20"/>
      <c r="CDW510" s="20"/>
      <c r="CDX510" s="45"/>
      <c r="CED510" s="20"/>
      <c r="CEE510" s="20"/>
      <c r="CEF510" s="45"/>
      <c r="CEL510" s="20"/>
      <c r="CEM510" s="20"/>
      <c r="CEN510" s="45"/>
      <c r="CET510" s="20"/>
      <c r="CEU510" s="20"/>
      <c r="CEV510" s="45"/>
      <c r="CFB510" s="20"/>
      <c r="CFC510" s="20"/>
      <c r="CFD510" s="45"/>
      <c r="CFJ510" s="20"/>
      <c r="CFK510" s="20"/>
      <c r="CFL510" s="45"/>
      <c r="CFR510" s="20"/>
      <c r="CFS510" s="20"/>
      <c r="CFT510" s="45"/>
      <c r="CFZ510" s="20"/>
      <c r="CGA510" s="20"/>
      <c r="CGB510" s="45"/>
      <c r="CGH510" s="20"/>
      <c r="CGI510" s="20"/>
      <c r="CGJ510" s="45"/>
      <c r="CGP510" s="20"/>
      <c r="CGQ510" s="20"/>
      <c r="CGR510" s="45"/>
      <c r="CGX510" s="20"/>
      <c r="CGY510" s="20"/>
      <c r="CGZ510" s="45"/>
      <c r="CHF510" s="20"/>
      <c r="CHG510" s="20"/>
      <c r="CHH510" s="45"/>
      <c r="CHN510" s="20"/>
      <c r="CHO510" s="20"/>
      <c r="CHP510" s="45"/>
      <c r="CHV510" s="20"/>
      <c r="CHW510" s="20"/>
      <c r="CHX510" s="45"/>
      <c r="CID510" s="20"/>
      <c r="CIE510" s="20"/>
      <c r="CIF510" s="45"/>
      <c r="CIL510" s="20"/>
      <c r="CIM510" s="20"/>
      <c r="CIN510" s="45"/>
      <c r="CIT510" s="20"/>
      <c r="CIU510" s="20"/>
      <c r="CIV510" s="45"/>
      <c r="CJB510" s="20"/>
      <c r="CJC510" s="20"/>
      <c r="CJD510" s="45"/>
      <c r="CJJ510" s="20"/>
      <c r="CJK510" s="20"/>
      <c r="CJL510" s="45"/>
      <c r="CJR510" s="20"/>
      <c r="CJS510" s="20"/>
      <c r="CJT510" s="45"/>
      <c r="CJZ510" s="20"/>
      <c r="CKA510" s="20"/>
      <c r="CKB510" s="45"/>
      <c r="CKH510" s="20"/>
      <c r="CKI510" s="20"/>
      <c r="CKJ510" s="45"/>
      <c r="CKP510" s="20"/>
      <c r="CKQ510" s="20"/>
      <c r="CKR510" s="45"/>
      <c r="CKX510" s="20"/>
      <c r="CKY510" s="20"/>
      <c r="CKZ510" s="45"/>
      <c r="CLF510" s="20"/>
      <c r="CLG510" s="20"/>
      <c r="CLH510" s="45"/>
      <c r="CLN510" s="20"/>
      <c r="CLO510" s="20"/>
      <c r="CLP510" s="45"/>
      <c r="CLV510" s="20"/>
      <c r="CLW510" s="20"/>
      <c r="CLX510" s="45"/>
      <c r="CMD510" s="20"/>
      <c r="CME510" s="20"/>
      <c r="CMF510" s="45"/>
      <c r="CML510" s="20"/>
      <c r="CMM510" s="20"/>
      <c r="CMN510" s="45"/>
      <c r="CMT510" s="20"/>
      <c r="CMU510" s="20"/>
      <c r="CMV510" s="45"/>
      <c r="CNB510" s="20"/>
      <c r="CNC510" s="20"/>
      <c r="CND510" s="45"/>
      <c r="CNJ510" s="20"/>
      <c r="CNK510" s="20"/>
      <c r="CNL510" s="45"/>
      <c r="CNR510" s="20"/>
      <c r="CNS510" s="20"/>
      <c r="CNT510" s="45"/>
      <c r="CNZ510" s="20"/>
      <c r="COA510" s="20"/>
      <c r="COB510" s="45"/>
      <c r="COH510" s="20"/>
      <c r="COI510" s="20"/>
      <c r="COJ510" s="45"/>
      <c r="COP510" s="20"/>
      <c r="COQ510" s="20"/>
      <c r="COR510" s="45"/>
      <c r="COX510" s="20"/>
      <c r="COY510" s="20"/>
      <c r="COZ510" s="45"/>
      <c r="CPF510" s="20"/>
      <c r="CPG510" s="20"/>
      <c r="CPH510" s="45"/>
      <c r="CPN510" s="20"/>
      <c r="CPO510" s="20"/>
      <c r="CPP510" s="45"/>
      <c r="CPV510" s="20"/>
      <c r="CPW510" s="20"/>
      <c r="CPX510" s="45"/>
      <c r="CQD510" s="20"/>
      <c r="CQE510" s="20"/>
      <c r="CQF510" s="45"/>
      <c r="CQL510" s="20"/>
      <c r="CQM510" s="20"/>
      <c r="CQN510" s="45"/>
      <c r="CQT510" s="20"/>
      <c r="CQU510" s="20"/>
      <c r="CQV510" s="45"/>
      <c r="CRB510" s="20"/>
      <c r="CRC510" s="20"/>
      <c r="CRD510" s="45"/>
      <c r="CRJ510" s="20"/>
      <c r="CRK510" s="20"/>
      <c r="CRL510" s="45"/>
      <c r="CRR510" s="20"/>
      <c r="CRS510" s="20"/>
      <c r="CRT510" s="45"/>
      <c r="CRZ510" s="20"/>
      <c r="CSA510" s="20"/>
      <c r="CSB510" s="45"/>
      <c r="CSH510" s="20"/>
      <c r="CSI510" s="20"/>
      <c r="CSJ510" s="45"/>
      <c r="CSP510" s="20"/>
      <c r="CSQ510" s="20"/>
      <c r="CSR510" s="45"/>
      <c r="CSX510" s="20"/>
      <c r="CSY510" s="20"/>
      <c r="CSZ510" s="45"/>
      <c r="CTF510" s="20"/>
      <c r="CTG510" s="20"/>
      <c r="CTH510" s="45"/>
      <c r="CTN510" s="20"/>
      <c r="CTO510" s="20"/>
      <c r="CTP510" s="45"/>
      <c r="CTV510" s="20"/>
      <c r="CTW510" s="20"/>
      <c r="CTX510" s="45"/>
      <c r="CUD510" s="20"/>
      <c r="CUE510" s="20"/>
      <c r="CUF510" s="45"/>
      <c r="CUL510" s="20"/>
      <c r="CUM510" s="20"/>
      <c r="CUN510" s="45"/>
      <c r="CUT510" s="20"/>
      <c r="CUU510" s="20"/>
      <c r="CUV510" s="45"/>
      <c r="CVB510" s="20"/>
      <c r="CVC510" s="20"/>
      <c r="CVD510" s="45"/>
      <c r="CVJ510" s="20"/>
      <c r="CVK510" s="20"/>
      <c r="CVL510" s="45"/>
      <c r="CVR510" s="20"/>
      <c r="CVS510" s="20"/>
      <c r="CVT510" s="45"/>
      <c r="CVZ510" s="20"/>
      <c r="CWA510" s="20"/>
      <c r="CWB510" s="45"/>
      <c r="CWH510" s="20"/>
      <c r="CWI510" s="20"/>
      <c r="CWJ510" s="45"/>
      <c r="CWP510" s="20"/>
      <c r="CWQ510" s="20"/>
      <c r="CWR510" s="45"/>
      <c r="CWX510" s="20"/>
      <c r="CWY510" s="20"/>
      <c r="CWZ510" s="45"/>
      <c r="CXF510" s="20"/>
      <c r="CXG510" s="20"/>
      <c r="CXH510" s="45"/>
      <c r="CXN510" s="20"/>
      <c r="CXO510" s="20"/>
      <c r="CXP510" s="45"/>
      <c r="CXV510" s="20"/>
      <c r="CXW510" s="20"/>
      <c r="CXX510" s="45"/>
      <c r="CYD510" s="20"/>
      <c r="CYE510" s="20"/>
      <c r="CYF510" s="45"/>
      <c r="CYL510" s="20"/>
      <c r="CYM510" s="20"/>
      <c r="CYN510" s="45"/>
      <c r="CYT510" s="20"/>
      <c r="CYU510" s="20"/>
      <c r="CYV510" s="45"/>
      <c r="CZB510" s="20"/>
      <c r="CZC510" s="20"/>
      <c r="CZD510" s="45"/>
      <c r="CZJ510" s="20"/>
      <c r="CZK510" s="20"/>
      <c r="CZL510" s="45"/>
      <c r="CZR510" s="20"/>
      <c r="CZS510" s="20"/>
      <c r="CZT510" s="45"/>
      <c r="CZZ510" s="20"/>
      <c r="DAA510" s="20"/>
      <c r="DAB510" s="45"/>
      <c r="DAH510" s="20"/>
      <c r="DAI510" s="20"/>
      <c r="DAJ510" s="45"/>
      <c r="DAP510" s="20"/>
      <c r="DAQ510" s="20"/>
      <c r="DAR510" s="45"/>
      <c r="DAX510" s="20"/>
      <c r="DAY510" s="20"/>
      <c r="DAZ510" s="45"/>
      <c r="DBF510" s="20"/>
      <c r="DBG510" s="20"/>
      <c r="DBH510" s="45"/>
      <c r="DBN510" s="20"/>
      <c r="DBO510" s="20"/>
      <c r="DBP510" s="45"/>
      <c r="DBV510" s="20"/>
      <c r="DBW510" s="20"/>
      <c r="DBX510" s="45"/>
      <c r="DCD510" s="20"/>
      <c r="DCE510" s="20"/>
      <c r="DCF510" s="45"/>
      <c r="DCL510" s="20"/>
      <c r="DCM510" s="20"/>
      <c r="DCN510" s="45"/>
      <c r="DCT510" s="20"/>
      <c r="DCU510" s="20"/>
      <c r="DCV510" s="45"/>
      <c r="DDB510" s="20"/>
      <c r="DDC510" s="20"/>
      <c r="DDD510" s="45"/>
      <c r="DDJ510" s="20"/>
      <c r="DDK510" s="20"/>
      <c r="DDL510" s="45"/>
      <c r="DDR510" s="20"/>
      <c r="DDS510" s="20"/>
      <c r="DDT510" s="45"/>
      <c r="DDZ510" s="20"/>
      <c r="DEA510" s="20"/>
      <c r="DEB510" s="45"/>
      <c r="DEH510" s="20"/>
      <c r="DEI510" s="20"/>
      <c r="DEJ510" s="45"/>
      <c r="DEP510" s="20"/>
      <c r="DEQ510" s="20"/>
      <c r="DER510" s="45"/>
      <c r="DEX510" s="20"/>
      <c r="DEY510" s="20"/>
      <c r="DEZ510" s="45"/>
      <c r="DFF510" s="20"/>
      <c r="DFG510" s="20"/>
      <c r="DFH510" s="45"/>
      <c r="DFN510" s="20"/>
      <c r="DFO510" s="20"/>
      <c r="DFP510" s="45"/>
      <c r="DFV510" s="20"/>
      <c r="DFW510" s="20"/>
      <c r="DFX510" s="45"/>
      <c r="DGD510" s="20"/>
      <c r="DGE510" s="20"/>
      <c r="DGF510" s="45"/>
      <c r="DGL510" s="20"/>
      <c r="DGM510" s="20"/>
      <c r="DGN510" s="45"/>
      <c r="DGT510" s="20"/>
      <c r="DGU510" s="20"/>
      <c r="DGV510" s="45"/>
      <c r="DHB510" s="20"/>
      <c r="DHC510" s="20"/>
      <c r="DHD510" s="45"/>
      <c r="DHJ510" s="20"/>
      <c r="DHK510" s="20"/>
      <c r="DHL510" s="45"/>
      <c r="DHR510" s="20"/>
      <c r="DHS510" s="20"/>
      <c r="DHT510" s="45"/>
      <c r="DHZ510" s="20"/>
      <c r="DIA510" s="20"/>
      <c r="DIB510" s="45"/>
      <c r="DIH510" s="20"/>
      <c r="DII510" s="20"/>
      <c r="DIJ510" s="45"/>
      <c r="DIP510" s="20"/>
      <c r="DIQ510" s="20"/>
      <c r="DIR510" s="45"/>
      <c r="DIX510" s="20"/>
      <c r="DIY510" s="20"/>
      <c r="DIZ510" s="45"/>
      <c r="DJF510" s="20"/>
      <c r="DJG510" s="20"/>
      <c r="DJH510" s="45"/>
      <c r="DJN510" s="20"/>
      <c r="DJO510" s="20"/>
      <c r="DJP510" s="45"/>
      <c r="DJV510" s="20"/>
      <c r="DJW510" s="20"/>
      <c r="DJX510" s="45"/>
      <c r="DKD510" s="20"/>
      <c r="DKE510" s="20"/>
      <c r="DKF510" s="45"/>
      <c r="DKL510" s="20"/>
      <c r="DKM510" s="20"/>
      <c r="DKN510" s="45"/>
      <c r="DKT510" s="20"/>
      <c r="DKU510" s="20"/>
      <c r="DKV510" s="45"/>
      <c r="DLB510" s="20"/>
      <c r="DLC510" s="20"/>
      <c r="DLD510" s="45"/>
      <c r="DLJ510" s="20"/>
      <c r="DLK510" s="20"/>
      <c r="DLL510" s="45"/>
      <c r="DLR510" s="20"/>
      <c r="DLS510" s="20"/>
      <c r="DLT510" s="45"/>
      <c r="DLZ510" s="20"/>
      <c r="DMA510" s="20"/>
      <c r="DMB510" s="45"/>
      <c r="DMH510" s="20"/>
      <c r="DMI510" s="20"/>
      <c r="DMJ510" s="45"/>
      <c r="DMP510" s="20"/>
      <c r="DMQ510" s="20"/>
      <c r="DMR510" s="45"/>
      <c r="DMX510" s="20"/>
      <c r="DMY510" s="20"/>
      <c r="DMZ510" s="45"/>
      <c r="DNF510" s="20"/>
      <c r="DNG510" s="20"/>
      <c r="DNH510" s="45"/>
      <c r="DNN510" s="20"/>
      <c r="DNO510" s="20"/>
      <c r="DNP510" s="45"/>
      <c r="DNV510" s="20"/>
      <c r="DNW510" s="20"/>
      <c r="DNX510" s="45"/>
      <c r="DOD510" s="20"/>
      <c r="DOE510" s="20"/>
      <c r="DOF510" s="45"/>
      <c r="DOL510" s="20"/>
      <c r="DOM510" s="20"/>
      <c r="DON510" s="45"/>
      <c r="DOT510" s="20"/>
      <c r="DOU510" s="20"/>
      <c r="DOV510" s="45"/>
      <c r="DPB510" s="20"/>
      <c r="DPC510" s="20"/>
      <c r="DPD510" s="45"/>
      <c r="DPJ510" s="20"/>
      <c r="DPK510" s="20"/>
      <c r="DPL510" s="45"/>
      <c r="DPR510" s="20"/>
      <c r="DPS510" s="20"/>
      <c r="DPT510" s="45"/>
      <c r="DPZ510" s="20"/>
      <c r="DQA510" s="20"/>
      <c r="DQB510" s="45"/>
      <c r="DQH510" s="20"/>
      <c r="DQI510" s="20"/>
      <c r="DQJ510" s="45"/>
      <c r="DQP510" s="20"/>
      <c r="DQQ510" s="20"/>
      <c r="DQR510" s="45"/>
      <c r="DQX510" s="20"/>
      <c r="DQY510" s="20"/>
      <c r="DQZ510" s="45"/>
      <c r="DRF510" s="20"/>
      <c r="DRG510" s="20"/>
      <c r="DRH510" s="45"/>
      <c r="DRN510" s="20"/>
      <c r="DRO510" s="20"/>
      <c r="DRP510" s="45"/>
      <c r="DRV510" s="20"/>
      <c r="DRW510" s="20"/>
      <c r="DRX510" s="45"/>
      <c r="DSD510" s="20"/>
      <c r="DSE510" s="20"/>
      <c r="DSF510" s="45"/>
      <c r="DSL510" s="20"/>
      <c r="DSM510" s="20"/>
      <c r="DSN510" s="45"/>
      <c r="DST510" s="20"/>
      <c r="DSU510" s="20"/>
      <c r="DSV510" s="45"/>
      <c r="DTB510" s="20"/>
      <c r="DTC510" s="20"/>
      <c r="DTD510" s="45"/>
      <c r="DTJ510" s="20"/>
      <c r="DTK510" s="20"/>
      <c r="DTL510" s="45"/>
      <c r="DTR510" s="20"/>
      <c r="DTS510" s="20"/>
      <c r="DTT510" s="45"/>
      <c r="DTZ510" s="20"/>
      <c r="DUA510" s="20"/>
      <c r="DUB510" s="45"/>
      <c r="DUH510" s="20"/>
      <c r="DUI510" s="20"/>
      <c r="DUJ510" s="45"/>
      <c r="DUP510" s="20"/>
      <c r="DUQ510" s="20"/>
      <c r="DUR510" s="45"/>
      <c r="DUX510" s="20"/>
      <c r="DUY510" s="20"/>
      <c r="DUZ510" s="45"/>
      <c r="DVF510" s="20"/>
      <c r="DVG510" s="20"/>
      <c r="DVH510" s="45"/>
      <c r="DVN510" s="20"/>
      <c r="DVO510" s="20"/>
      <c r="DVP510" s="45"/>
      <c r="DVV510" s="20"/>
      <c r="DVW510" s="20"/>
      <c r="DVX510" s="45"/>
      <c r="DWD510" s="20"/>
      <c r="DWE510" s="20"/>
      <c r="DWF510" s="45"/>
      <c r="DWL510" s="20"/>
      <c r="DWM510" s="20"/>
      <c r="DWN510" s="45"/>
      <c r="DWT510" s="20"/>
      <c r="DWU510" s="20"/>
      <c r="DWV510" s="45"/>
      <c r="DXB510" s="20"/>
      <c r="DXC510" s="20"/>
      <c r="DXD510" s="45"/>
      <c r="DXJ510" s="20"/>
      <c r="DXK510" s="20"/>
      <c r="DXL510" s="45"/>
      <c r="DXR510" s="20"/>
      <c r="DXS510" s="20"/>
      <c r="DXT510" s="45"/>
      <c r="DXZ510" s="20"/>
      <c r="DYA510" s="20"/>
      <c r="DYB510" s="45"/>
      <c r="DYH510" s="20"/>
      <c r="DYI510" s="20"/>
      <c r="DYJ510" s="45"/>
      <c r="DYP510" s="20"/>
      <c r="DYQ510" s="20"/>
      <c r="DYR510" s="45"/>
      <c r="DYX510" s="20"/>
      <c r="DYY510" s="20"/>
      <c r="DYZ510" s="45"/>
      <c r="DZF510" s="20"/>
      <c r="DZG510" s="20"/>
      <c r="DZH510" s="45"/>
      <c r="DZN510" s="20"/>
      <c r="DZO510" s="20"/>
      <c r="DZP510" s="45"/>
      <c r="DZV510" s="20"/>
      <c r="DZW510" s="20"/>
      <c r="DZX510" s="45"/>
      <c r="EAD510" s="20"/>
      <c r="EAE510" s="20"/>
      <c r="EAF510" s="45"/>
      <c r="EAL510" s="20"/>
      <c r="EAM510" s="20"/>
      <c r="EAN510" s="45"/>
      <c r="EAT510" s="20"/>
      <c r="EAU510" s="20"/>
      <c r="EAV510" s="45"/>
      <c r="EBB510" s="20"/>
      <c r="EBC510" s="20"/>
      <c r="EBD510" s="45"/>
      <c r="EBJ510" s="20"/>
      <c r="EBK510" s="20"/>
      <c r="EBL510" s="45"/>
      <c r="EBR510" s="20"/>
      <c r="EBS510" s="20"/>
      <c r="EBT510" s="45"/>
      <c r="EBZ510" s="20"/>
      <c r="ECA510" s="20"/>
      <c r="ECB510" s="45"/>
      <c r="ECH510" s="20"/>
      <c r="ECI510" s="20"/>
      <c r="ECJ510" s="45"/>
      <c r="ECP510" s="20"/>
      <c r="ECQ510" s="20"/>
      <c r="ECR510" s="45"/>
      <c r="ECX510" s="20"/>
      <c r="ECY510" s="20"/>
      <c r="ECZ510" s="45"/>
      <c r="EDF510" s="20"/>
      <c r="EDG510" s="20"/>
      <c r="EDH510" s="45"/>
      <c r="EDN510" s="20"/>
      <c r="EDO510" s="20"/>
      <c r="EDP510" s="45"/>
      <c r="EDV510" s="20"/>
      <c r="EDW510" s="20"/>
      <c r="EDX510" s="45"/>
      <c r="EED510" s="20"/>
      <c r="EEE510" s="20"/>
      <c r="EEF510" s="45"/>
      <c r="EEL510" s="20"/>
      <c r="EEM510" s="20"/>
      <c r="EEN510" s="45"/>
      <c r="EET510" s="20"/>
      <c r="EEU510" s="20"/>
      <c r="EEV510" s="45"/>
      <c r="EFB510" s="20"/>
      <c r="EFC510" s="20"/>
      <c r="EFD510" s="45"/>
      <c r="EFJ510" s="20"/>
      <c r="EFK510" s="20"/>
      <c r="EFL510" s="45"/>
      <c r="EFR510" s="20"/>
      <c r="EFS510" s="20"/>
      <c r="EFT510" s="45"/>
      <c r="EFZ510" s="20"/>
      <c r="EGA510" s="20"/>
      <c r="EGB510" s="45"/>
      <c r="EGH510" s="20"/>
      <c r="EGI510" s="20"/>
      <c r="EGJ510" s="45"/>
      <c r="EGP510" s="20"/>
      <c r="EGQ510" s="20"/>
      <c r="EGR510" s="45"/>
      <c r="EGX510" s="20"/>
      <c r="EGY510" s="20"/>
      <c r="EGZ510" s="45"/>
      <c r="EHF510" s="20"/>
      <c r="EHG510" s="20"/>
      <c r="EHH510" s="45"/>
      <c r="EHN510" s="20"/>
      <c r="EHO510" s="20"/>
      <c r="EHP510" s="45"/>
      <c r="EHV510" s="20"/>
      <c r="EHW510" s="20"/>
      <c r="EHX510" s="45"/>
      <c r="EID510" s="20"/>
      <c r="EIE510" s="20"/>
      <c r="EIF510" s="45"/>
      <c r="EIL510" s="20"/>
      <c r="EIM510" s="20"/>
      <c r="EIN510" s="45"/>
      <c r="EIT510" s="20"/>
      <c r="EIU510" s="20"/>
      <c r="EIV510" s="45"/>
      <c r="EJB510" s="20"/>
      <c r="EJC510" s="20"/>
      <c r="EJD510" s="45"/>
      <c r="EJJ510" s="20"/>
      <c r="EJK510" s="20"/>
      <c r="EJL510" s="45"/>
      <c r="EJR510" s="20"/>
      <c r="EJS510" s="20"/>
      <c r="EJT510" s="45"/>
      <c r="EJZ510" s="20"/>
      <c r="EKA510" s="20"/>
      <c r="EKB510" s="45"/>
      <c r="EKH510" s="20"/>
      <c r="EKI510" s="20"/>
      <c r="EKJ510" s="45"/>
      <c r="EKP510" s="20"/>
      <c r="EKQ510" s="20"/>
      <c r="EKR510" s="45"/>
      <c r="EKX510" s="20"/>
      <c r="EKY510" s="20"/>
      <c r="EKZ510" s="45"/>
      <c r="ELF510" s="20"/>
      <c r="ELG510" s="20"/>
      <c r="ELH510" s="45"/>
      <c r="ELN510" s="20"/>
      <c r="ELO510" s="20"/>
      <c r="ELP510" s="45"/>
      <c r="ELV510" s="20"/>
      <c r="ELW510" s="20"/>
      <c r="ELX510" s="45"/>
      <c r="EMD510" s="20"/>
      <c r="EME510" s="20"/>
      <c r="EMF510" s="45"/>
      <c r="EML510" s="20"/>
      <c r="EMM510" s="20"/>
      <c r="EMN510" s="45"/>
      <c r="EMT510" s="20"/>
      <c r="EMU510" s="20"/>
      <c r="EMV510" s="45"/>
      <c r="ENB510" s="20"/>
      <c r="ENC510" s="20"/>
      <c r="END510" s="45"/>
      <c r="ENJ510" s="20"/>
      <c r="ENK510" s="20"/>
      <c r="ENL510" s="45"/>
      <c r="ENR510" s="20"/>
      <c r="ENS510" s="20"/>
      <c r="ENT510" s="45"/>
      <c r="ENZ510" s="20"/>
      <c r="EOA510" s="20"/>
      <c r="EOB510" s="45"/>
      <c r="EOH510" s="20"/>
      <c r="EOI510" s="20"/>
      <c r="EOJ510" s="45"/>
      <c r="EOP510" s="20"/>
      <c r="EOQ510" s="20"/>
      <c r="EOR510" s="45"/>
      <c r="EOX510" s="20"/>
      <c r="EOY510" s="20"/>
      <c r="EOZ510" s="45"/>
      <c r="EPF510" s="20"/>
      <c r="EPG510" s="20"/>
      <c r="EPH510" s="45"/>
      <c r="EPN510" s="20"/>
      <c r="EPO510" s="20"/>
      <c r="EPP510" s="45"/>
      <c r="EPV510" s="20"/>
      <c r="EPW510" s="20"/>
      <c r="EPX510" s="45"/>
      <c r="EQD510" s="20"/>
      <c r="EQE510" s="20"/>
      <c r="EQF510" s="45"/>
      <c r="EQL510" s="20"/>
      <c r="EQM510" s="20"/>
      <c r="EQN510" s="45"/>
      <c r="EQT510" s="20"/>
      <c r="EQU510" s="20"/>
      <c r="EQV510" s="45"/>
      <c r="ERB510" s="20"/>
      <c r="ERC510" s="20"/>
      <c r="ERD510" s="45"/>
      <c r="ERJ510" s="20"/>
      <c r="ERK510" s="20"/>
      <c r="ERL510" s="45"/>
      <c r="ERR510" s="20"/>
      <c r="ERS510" s="20"/>
      <c r="ERT510" s="45"/>
      <c r="ERZ510" s="20"/>
      <c r="ESA510" s="20"/>
      <c r="ESB510" s="45"/>
      <c r="ESH510" s="20"/>
      <c r="ESI510" s="20"/>
      <c r="ESJ510" s="45"/>
      <c r="ESP510" s="20"/>
      <c r="ESQ510" s="20"/>
      <c r="ESR510" s="45"/>
      <c r="ESX510" s="20"/>
      <c r="ESY510" s="20"/>
      <c r="ESZ510" s="45"/>
      <c r="ETF510" s="20"/>
      <c r="ETG510" s="20"/>
      <c r="ETH510" s="45"/>
      <c r="ETN510" s="20"/>
      <c r="ETO510" s="20"/>
      <c r="ETP510" s="45"/>
      <c r="ETV510" s="20"/>
      <c r="ETW510" s="20"/>
      <c r="ETX510" s="45"/>
      <c r="EUD510" s="20"/>
      <c r="EUE510" s="20"/>
      <c r="EUF510" s="45"/>
      <c r="EUL510" s="20"/>
      <c r="EUM510" s="20"/>
      <c r="EUN510" s="45"/>
      <c r="EUT510" s="20"/>
      <c r="EUU510" s="20"/>
      <c r="EUV510" s="45"/>
      <c r="EVB510" s="20"/>
      <c r="EVC510" s="20"/>
      <c r="EVD510" s="45"/>
      <c r="EVJ510" s="20"/>
      <c r="EVK510" s="20"/>
      <c r="EVL510" s="45"/>
      <c r="EVR510" s="20"/>
      <c r="EVS510" s="20"/>
      <c r="EVT510" s="45"/>
      <c r="EVZ510" s="20"/>
      <c r="EWA510" s="20"/>
      <c r="EWB510" s="45"/>
      <c r="EWH510" s="20"/>
      <c r="EWI510" s="20"/>
      <c r="EWJ510" s="45"/>
      <c r="EWP510" s="20"/>
      <c r="EWQ510" s="20"/>
      <c r="EWR510" s="45"/>
      <c r="EWX510" s="20"/>
      <c r="EWY510" s="20"/>
      <c r="EWZ510" s="45"/>
      <c r="EXF510" s="20"/>
      <c r="EXG510" s="20"/>
      <c r="EXH510" s="45"/>
      <c r="EXN510" s="20"/>
      <c r="EXO510" s="20"/>
      <c r="EXP510" s="45"/>
      <c r="EXV510" s="20"/>
      <c r="EXW510" s="20"/>
      <c r="EXX510" s="45"/>
      <c r="EYD510" s="20"/>
      <c r="EYE510" s="20"/>
      <c r="EYF510" s="45"/>
      <c r="EYL510" s="20"/>
      <c r="EYM510" s="20"/>
      <c r="EYN510" s="45"/>
      <c r="EYT510" s="20"/>
      <c r="EYU510" s="20"/>
      <c r="EYV510" s="45"/>
      <c r="EZB510" s="20"/>
      <c r="EZC510" s="20"/>
      <c r="EZD510" s="45"/>
      <c r="EZJ510" s="20"/>
      <c r="EZK510" s="20"/>
      <c r="EZL510" s="45"/>
      <c r="EZR510" s="20"/>
      <c r="EZS510" s="20"/>
      <c r="EZT510" s="45"/>
      <c r="EZZ510" s="20"/>
      <c r="FAA510" s="20"/>
      <c r="FAB510" s="45"/>
      <c r="FAH510" s="20"/>
      <c r="FAI510" s="20"/>
      <c r="FAJ510" s="45"/>
      <c r="FAP510" s="20"/>
      <c r="FAQ510" s="20"/>
      <c r="FAR510" s="45"/>
      <c r="FAX510" s="20"/>
      <c r="FAY510" s="20"/>
      <c r="FAZ510" s="45"/>
      <c r="FBF510" s="20"/>
      <c r="FBG510" s="20"/>
      <c r="FBH510" s="45"/>
      <c r="FBN510" s="20"/>
      <c r="FBO510" s="20"/>
      <c r="FBP510" s="45"/>
      <c r="FBV510" s="20"/>
      <c r="FBW510" s="20"/>
      <c r="FBX510" s="45"/>
      <c r="FCD510" s="20"/>
      <c r="FCE510" s="20"/>
      <c r="FCF510" s="45"/>
      <c r="FCL510" s="20"/>
      <c r="FCM510" s="20"/>
      <c r="FCN510" s="45"/>
      <c r="FCT510" s="20"/>
      <c r="FCU510" s="20"/>
      <c r="FCV510" s="45"/>
      <c r="FDB510" s="20"/>
      <c r="FDC510" s="20"/>
      <c r="FDD510" s="45"/>
      <c r="FDJ510" s="20"/>
      <c r="FDK510" s="20"/>
      <c r="FDL510" s="45"/>
      <c r="FDR510" s="20"/>
      <c r="FDS510" s="20"/>
      <c r="FDT510" s="45"/>
      <c r="FDZ510" s="20"/>
      <c r="FEA510" s="20"/>
      <c r="FEB510" s="45"/>
      <c r="FEH510" s="20"/>
      <c r="FEI510" s="20"/>
      <c r="FEJ510" s="45"/>
      <c r="FEP510" s="20"/>
      <c r="FEQ510" s="20"/>
      <c r="FER510" s="45"/>
      <c r="FEX510" s="20"/>
      <c r="FEY510" s="20"/>
      <c r="FEZ510" s="45"/>
      <c r="FFF510" s="20"/>
      <c r="FFG510" s="20"/>
      <c r="FFH510" s="45"/>
      <c r="FFN510" s="20"/>
      <c r="FFO510" s="20"/>
      <c r="FFP510" s="45"/>
      <c r="FFV510" s="20"/>
      <c r="FFW510" s="20"/>
      <c r="FFX510" s="45"/>
      <c r="FGD510" s="20"/>
      <c r="FGE510" s="20"/>
      <c r="FGF510" s="45"/>
      <c r="FGL510" s="20"/>
      <c r="FGM510" s="20"/>
      <c r="FGN510" s="45"/>
      <c r="FGT510" s="20"/>
      <c r="FGU510" s="20"/>
      <c r="FGV510" s="45"/>
      <c r="FHB510" s="20"/>
      <c r="FHC510" s="20"/>
      <c r="FHD510" s="45"/>
      <c r="FHJ510" s="20"/>
      <c r="FHK510" s="20"/>
      <c r="FHL510" s="45"/>
      <c r="FHR510" s="20"/>
      <c r="FHS510" s="20"/>
      <c r="FHT510" s="45"/>
      <c r="FHZ510" s="20"/>
      <c r="FIA510" s="20"/>
      <c r="FIB510" s="45"/>
      <c r="FIH510" s="20"/>
      <c r="FII510" s="20"/>
      <c r="FIJ510" s="45"/>
      <c r="FIP510" s="20"/>
      <c r="FIQ510" s="20"/>
      <c r="FIR510" s="45"/>
      <c r="FIX510" s="20"/>
      <c r="FIY510" s="20"/>
      <c r="FIZ510" s="45"/>
      <c r="FJF510" s="20"/>
      <c r="FJG510" s="20"/>
      <c r="FJH510" s="45"/>
      <c r="FJN510" s="20"/>
      <c r="FJO510" s="20"/>
      <c r="FJP510" s="45"/>
      <c r="FJV510" s="20"/>
      <c r="FJW510" s="20"/>
      <c r="FJX510" s="45"/>
      <c r="FKD510" s="20"/>
      <c r="FKE510" s="20"/>
      <c r="FKF510" s="45"/>
      <c r="FKL510" s="20"/>
      <c r="FKM510" s="20"/>
      <c r="FKN510" s="45"/>
      <c r="FKT510" s="20"/>
      <c r="FKU510" s="20"/>
      <c r="FKV510" s="45"/>
      <c r="FLB510" s="20"/>
      <c r="FLC510" s="20"/>
      <c r="FLD510" s="45"/>
      <c r="FLJ510" s="20"/>
      <c r="FLK510" s="20"/>
      <c r="FLL510" s="45"/>
      <c r="FLR510" s="20"/>
      <c r="FLS510" s="20"/>
      <c r="FLT510" s="45"/>
      <c r="FLZ510" s="20"/>
      <c r="FMA510" s="20"/>
      <c r="FMB510" s="45"/>
      <c r="FMH510" s="20"/>
      <c r="FMI510" s="20"/>
      <c r="FMJ510" s="45"/>
      <c r="FMP510" s="20"/>
      <c r="FMQ510" s="20"/>
      <c r="FMR510" s="45"/>
      <c r="FMX510" s="20"/>
      <c r="FMY510" s="20"/>
      <c r="FMZ510" s="45"/>
      <c r="FNF510" s="20"/>
      <c r="FNG510" s="20"/>
      <c r="FNH510" s="45"/>
      <c r="FNN510" s="20"/>
      <c r="FNO510" s="20"/>
      <c r="FNP510" s="45"/>
      <c r="FNV510" s="20"/>
      <c r="FNW510" s="20"/>
      <c r="FNX510" s="45"/>
      <c r="FOD510" s="20"/>
      <c r="FOE510" s="20"/>
      <c r="FOF510" s="45"/>
      <c r="FOL510" s="20"/>
      <c r="FOM510" s="20"/>
      <c r="FON510" s="45"/>
      <c r="FOT510" s="20"/>
      <c r="FOU510" s="20"/>
      <c r="FOV510" s="45"/>
      <c r="FPB510" s="20"/>
      <c r="FPC510" s="20"/>
      <c r="FPD510" s="45"/>
      <c r="FPJ510" s="20"/>
      <c r="FPK510" s="20"/>
      <c r="FPL510" s="45"/>
      <c r="FPR510" s="20"/>
      <c r="FPS510" s="20"/>
      <c r="FPT510" s="45"/>
      <c r="FPZ510" s="20"/>
      <c r="FQA510" s="20"/>
      <c r="FQB510" s="45"/>
      <c r="FQH510" s="20"/>
      <c r="FQI510" s="20"/>
      <c r="FQJ510" s="45"/>
      <c r="FQP510" s="20"/>
      <c r="FQQ510" s="20"/>
      <c r="FQR510" s="45"/>
      <c r="FQX510" s="20"/>
      <c r="FQY510" s="20"/>
      <c r="FQZ510" s="45"/>
      <c r="FRF510" s="20"/>
      <c r="FRG510" s="20"/>
      <c r="FRH510" s="45"/>
      <c r="FRN510" s="20"/>
      <c r="FRO510" s="20"/>
      <c r="FRP510" s="45"/>
      <c r="FRV510" s="20"/>
      <c r="FRW510" s="20"/>
      <c r="FRX510" s="45"/>
      <c r="FSD510" s="20"/>
      <c r="FSE510" s="20"/>
      <c r="FSF510" s="45"/>
      <c r="FSL510" s="20"/>
      <c r="FSM510" s="20"/>
      <c r="FSN510" s="45"/>
      <c r="FST510" s="20"/>
      <c r="FSU510" s="20"/>
      <c r="FSV510" s="45"/>
      <c r="FTB510" s="20"/>
      <c r="FTC510" s="20"/>
      <c r="FTD510" s="45"/>
      <c r="FTJ510" s="20"/>
      <c r="FTK510" s="20"/>
      <c r="FTL510" s="45"/>
      <c r="FTR510" s="20"/>
      <c r="FTS510" s="20"/>
      <c r="FTT510" s="45"/>
      <c r="FTZ510" s="20"/>
      <c r="FUA510" s="20"/>
      <c r="FUB510" s="45"/>
      <c r="FUH510" s="20"/>
      <c r="FUI510" s="20"/>
      <c r="FUJ510" s="45"/>
      <c r="FUP510" s="20"/>
      <c r="FUQ510" s="20"/>
      <c r="FUR510" s="45"/>
      <c r="FUX510" s="20"/>
      <c r="FUY510" s="20"/>
      <c r="FUZ510" s="45"/>
      <c r="FVF510" s="20"/>
      <c r="FVG510" s="20"/>
      <c r="FVH510" s="45"/>
      <c r="FVN510" s="20"/>
      <c r="FVO510" s="20"/>
      <c r="FVP510" s="45"/>
      <c r="FVV510" s="20"/>
      <c r="FVW510" s="20"/>
      <c r="FVX510" s="45"/>
      <c r="FWD510" s="20"/>
      <c r="FWE510" s="20"/>
      <c r="FWF510" s="45"/>
      <c r="FWL510" s="20"/>
      <c r="FWM510" s="20"/>
      <c r="FWN510" s="45"/>
      <c r="FWT510" s="20"/>
      <c r="FWU510" s="20"/>
      <c r="FWV510" s="45"/>
      <c r="FXB510" s="20"/>
      <c r="FXC510" s="20"/>
      <c r="FXD510" s="45"/>
      <c r="FXJ510" s="20"/>
      <c r="FXK510" s="20"/>
      <c r="FXL510" s="45"/>
      <c r="FXR510" s="20"/>
      <c r="FXS510" s="20"/>
      <c r="FXT510" s="45"/>
      <c r="FXZ510" s="20"/>
      <c r="FYA510" s="20"/>
      <c r="FYB510" s="45"/>
      <c r="FYH510" s="20"/>
      <c r="FYI510" s="20"/>
      <c r="FYJ510" s="45"/>
      <c r="FYP510" s="20"/>
      <c r="FYQ510" s="20"/>
      <c r="FYR510" s="45"/>
      <c r="FYX510" s="20"/>
      <c r="FYY510" s="20"/>
      <c r="FYZ510" s="45"/>
      <c r="FZF510" s="20"/>
      <c r="FZG510" s="20"/>
      <c r="FZH510" s="45"/>
      <c r="FZN510" s="20"/>
      <c r="FZO510" s="20"/>
      <c r="FZP510" s="45"/>
      <c r="FZV510" s="20"/>
      <c r="FZW510" s="20"/>
      <c r="FZX510" s="45"/>
      <c r="GAD510" s="20"/>
      <c r="GAE510" s="20"/>
      <c r="GAF510" s="45"/>
      <c r="GAL510" s="20"/>
      <c r="GAM510" s="20"/>
      <c r="GAN510" s="45"/>
      <c r="GAT510" s="20"/>
      <c r="GAU510" s="20"/>
      <c r="GAV510" s="45"/>
      <c r="GBB510" s="20"/>
      <c r="GBC510" s="20"/>
      <c r="GBD510" s="45"/>
      <c r="GBJ510" s="20"/>
      <c r="GBK510" s="20"/>
      <c r="GBL510" s="45"/>
      <c r="GBR510" s="20"/>
      <c r="GBS510" s="20"/>
      <c r="GBT510" s="45"/>
      <c r="GBZ510" s="20"/>
      <c r="GCA510" s="20"/>
      <c r="GCB510" s="45"/>
      <c r="GCH510" s="20"/>
      <c r="GCI510" s="20"/>
      <c r="GCJ510" s="45"/>
      <c r="GCP510" s="20"/>
      <c r="GCQ510" s="20"/>
      <c r="GCR510" s="45"/>
      <c r="GCX510" s="20"/>
      <c r="GCY510" s="20"/>
      <c r="GCZ510" s="45"/>
      <c r="GDF510" s="20"/>
      <c r="GDG510" s="20"/>
      <c r="GDH510" s="45"/>
      <c r="GDN510" s="20"/>
      <c r="GDO510" s="20"/>
      <c r="GDP510" s="45"/>
      <c r="GDV510" s="20"/>
      <c r="GDW510" s="20"/>
      <c r="GDX510" s="45"/>
      <c r="GED510" s="20"/>
      <c r="GEE510" s="20"/>
      <c r="GEF510" s="45"/>
      <c r="GEL510" s="20"/>
      <c r="GEM510" s="20"/>
      <c r="GEN510" s="45"/>
      <c r="GET510" s="20"/>
      <c r="GEU510" s="20"/>
      <c r="GEV510" s="45"/>
      <c r="GFB510" s="20"/>
      <c r="GFC510" s="20"/>
      <c r="GFD510" s="45"/>
      <c r="GFJ510" s="20"/>
      <c r="GFK510" s="20"/>
      <c r="GFL510" s="45"/>
      <c r="GFR510" s="20"/>
      <c r="GFS510" s="20"/>
      <c r="GFT510" s="45"/>
      <c r="GFZ510" s="20"/>
      <c r="GGA510" s="20"/>
      <c r="GGB510" s="45"/>
      <c r="GGH510" s="20"/>
      <c r="GGI510" s="20"/>
      <c r="GGJ510" s="45"/>
      <c r="GGP510" s="20"/>
      <c r="GGQ510" s="20"/>
      <c r="GGR510" s="45"/>
      <c r="GGX510" s="20"/>
      <c r="GGY510" s="20"/>
      <c r="GGZ510" s="45"/>
      <c r="GHF510" s="20"/>
      <c r="GHG510" s="20"/>
      <c r="GHH510" s="45"/>
      <c r="GHN510" s="20"/>
      <c r="GHO510" s="20"/>
      <c r="GHP510" s="45"/>
      <c r="GHV510" s="20"/>
      <c r="GHW510" s="20"/>
      <c r="GHX510" s="45"/>
      <c r="GID510" s="20"/>
      <c r="GIE510" s="20"/>
      <c r="GIF510" s="45"/>
      <c r="GIL510" s="20"/>
      <c r="GIM510" s="20"/>
      <c r="GIN510" s="45"/>
      <c r="GIT510" s="20"/>
      <c r="GIU510" s="20"/>
      <c r="GIV510" s="45"/>
      <c r="GJB510" s="20"/>
      <c r="GJC510" s="20"/>
      <c r="GJD510" s="45"/>
      <c r="GJJ510" s="20"/>
      <c r="GJK510" s="20"/>
      <c r="GJL510" s="45"/>
      <c r="GJR510" s="20"/>
      <c r="GJS510" s="20"/>
      <c r="GJT510" s="45"/>
      <c r="GJZ510" s="20"/>
      <c r="GKA510" s="20"/>
      <c r="GKB510" s="45"/>
      <c r="GKH510" s="20"/>
      <c r="GKI510" s="20"/>
      <c r="GKJ510" s="45"/>
      <c r="GKP510" s="20"/>
      <c r="GKQ510" s="20"/>
      <c r="GKR510" s="45"/>
      <c r="GKX510" s="20"/>
      <c r="GKY510" s="20"/>
      <c r="GKZ510" s="45"/>
      <c r="GLF510" s="20"/>
      <c r="GLG510" s="20"/>
      <c r="GLH510" s="45"/>
      <c r="GLN510" s="20"/>
      <c r="GLO510" s="20"/>
      <c r="GLP510" s="45"/>
      <c r="GLV510" s="20"/>
      <c r="GLW510" s="20"/>
      <c r="GLX510" s="45"/>
      <c r="GMD510" s="20"/>
      <c r="GME510" s="20"/>
      <c r="GMF510" s="45"/>
      <c r="GML510" s="20"/>
      <c r="GMM510" s="20"/>
      <c r="GMN510" s="45"/>
      <c r="GMT510" s="20"/>
      <c r="GMU510" s="20"/>
      <c r="GMV510" s="45"/>
      <c r="GNB510" s="20"/>
      <c r="GNC510" s="20"/>
      <c r="GND510" s="45"/>
      <c r="GNJ510" s="20"/>
      <c r="GNK510" s="20"/>
      <c r="GNL510" s="45"/>
      <c r="GNR510" s="20"/>
      <c r="GNS510" s="20"/>
      <c r="GNT510" s="45"/>
      <c r="GNZ510" s="20"/>
      <c r="GOA510" s="20"/>
      <c r="GOB510" s="45"/>
      <c r="GOH510" s="20"/>
      <c r="GOI510" s="20"/>
      <c r="GOJ510" s="45"/>
      <c r="GOP510" s="20"/>
      <c r="GOQ510" s="20"/>
      <c r="GOR510" s="45"/>
      <c r="GOX510" s="20"/>
      <c r="GOY510" s="20"/>
      <c r="GOZ510" s="45"/>
      <c r="GPF510" s="20"/>
      <c r="GPG510" s="20"/>
      <c r="GPH510" s="45"/>
      <c r="GPN510" s="20"/>
      <c r="GPO510" s="20"/>
      <c r="GPP510" s="45"/>
      <c r="GPV510" s="20"/>
      <c r="GPW510" s="20"/>
      <c r="GPX510" s="45"/>
      <c r="GQD510" s="20"/>
      <c r="GQE510" s="20"/>
      <c r="GQF510" s="45"/>
      <c r="GQL510" s="20"/>
      <c r="GQM510" s="20"/>
      <c r="GQN510" s="45"/>
      <c r="GQT510" s="20"/>
      <c r="GQU510" s="20"/>
      <c r="GQV510" s="45"/>
      <c r="GRB510" s="20"/>
      <c r="GRC510" s="20"/>
      <c r="GRD510" s="45"/>
      <c r="GRJ510" s="20"/>
      <c r="GRK510" s="20"/>
      <c r="GRL510" s="45"/>
      <c r="GRR510" s="20"/>
      <c r="GRS510" s="20"/>
      <c r="GRT510" s="45"/>
      <c r="GRZ510" s="20"/>
      <c r="GSA510" s="20"/>
      <c r="GSB510" s="45"/>
      <c r="GSH510" s="20"/>
      <c r="GSI510" s="20"/>
      <c r="GSJ510" s="45"/>
      <c r="GSP510" s="20"/>
      <c r="GSQ510" s="20"/>
      <c r="GSR510" s="45"/>
      <c r="GSX510" s="20"/>
      <c r="GSY510" s="20"/>
      <c r="GSZ510" s="45"/>
      <c r="GTF510" s="20"/>
      <c r="GTG510" s="20"/>
      <c r="GTH510" s="45"/>
      <c r="GTN510" s="20"/>
      <c r="GTO510" s="20"/>
      <c r="GTP510" s="45"/>
      <c r="GTV510" s="20"/>
      <c r="GTW510" s="20"/>
      <c r="GTX510" s="45"/>
      <c r="GUD510" s="20"/>
      <c r="GUE510" s="20"/>
      <c r="GUF510" s="45"/>
      <c r="GUL510" s="20"/>
      <c r="GUM510" s="20"/>
      <c r="GUN510" s="45"/>
      <c r="GUT510" s="20"/>
      <c r="GUU510" s="20"/>
      <c r="GUV510" s="45"/>
      <c r="GVB510" s="20"/>
      <c r="GVC510" s="20"/>
      <c r="GVD510" s="45"/>
      <c r="GVJ510" s="20"/>
      <c r="GVK510" s="20"/>
      <c r="GVL510" s="45"/>
      <c r="GVR510" s="20"/>
      <c r="GVS510" s="20"/>
      <c r="GVT510" s="45"/>
      <c r="GVZ510" s="20"/>
      <c r="GWA510" s="20"/>
      <c r="GWB510" s="45"/>
      <c r="GWH510" s="20"/>
      <c r="GWI510" s="20"/>
      <c r="GWJ510" s="45"/>
      <c r="GWP510" s="20"/>
      <c r="GWQ510" s="20"/>
      <c r="GWR510" s="45"/>
      <c r="GWX510" s="20"/>
      <c r="GWY510" s="20"/>
      <c r="GWZ510" s="45"/>
      <c r="GXF510" s="20"/>
      <c r="GXG510" s="20"/>
      <c r="GXH510" s="45"/>
      <c r="GXN510" s="20"/>
      <c r="GXO510" s="20"/>
      <c r="GXP510" s="45"/>
      <c r="GXV510" s="20"/>
      <c r="GXW510" s="20"/>
      <c r="GXX510" s="45"/>
      <c r="GYD510" s="20"/>
      <c r="GYE510" s="20"/>
      <c r="GYF510" s="45"/>
      <c r="GYL510" s="20"/>
      <c r="GYM510" s="20"/>
      <c r="GYN510" s="45"/>
      <c r="GYT510" s="20"/>
      <c r="GYU510" s="20"/>
      <c r="GYV510" s="45"/>
      <c r="GZB510" s="20"/>
      <c r="GZC510" s="20"/>
      <c r="GZD510" s="45"/>
      <c r="GZJ510" s="20"/>
      <c r="GZK510" s="20"/>
      <c r="GZL510" s="45"/>
      <c r="GZR510" s="20"/>
      <c r="GZS510" s="20"/>
      <c r="GZT510" s="45"/>
      <c r="GZZ510" s="20"/>
      <c r="HAA510" s="20"/>
      <c r="HAB510" s="45"/>
      <c r="HAH510" s="20"/>
      <c r="HAI510" s="20"/>
      <c r="HAJ510" s="45"/>
      <c r="HAP510" s="20"/>
      <c r="HAQ510" s="20"/>
      <c r="HAR510" s="45"/>
      <c r="HAX510" s="20"/>
      <c r="HAY510" s="20"/>
      <c r="HAZ510" s="45"/>
      <c r="HBF510" s="20"/>
      <c r="HBG510" s="20"/>
      <c r="HBH510" s="45"/>
      <c r="HBN510" s="20"/>
      <c r="HBO510" s="20"/>
      <c r="HBP510" s="45"/>
      <c r="HBV510" s="20"/>
      <c r="HBW510" s="20"/>
      <c r="HBX510" s="45"/>
      <c r="HCD510" s="20"/>
      <c r="HCE510" s="20"/>
      <c r="HCF510" s="45"/>
      <c r="HCL510" s="20"/>
      <c r="HCM510" s="20"/>
      <c r="HCN510" s="45"/>
      <c r="HCT510" s="20"/>
      <c r="HCU510" s="20"/>
      <c r="HCV510" s="45"/>
      <c r="HDB510" s="20"/>
      <c r="HDC510" s="20"/>
      <c r="HDD510" s="45"/>
      <c r="HDJ510" s="20"/>
      <c r="HDK510" s="20"/>
      <c r="HDL510" s="45"/>
      <c r="HDR510" s="20"/>
      <c r="HDS510" s="20"/>
      <c r="HDT510" s="45"/>
      <c r="HDZ510" s="20"/>
      <c r="HEA510" s="20"/>
      <c r="HEB510" s="45"/>
      <c r="HEH510" s="20"/>
      <c r="HEI510" s="20"/>
      <c r="HEJ510" s="45"/>
      <c r="HEP510" s="20"/>
      <c r="HEQ510" s="20"/>
      <c r="HER510" s="45"/>
      <c r="HEX510" s="20"/>
      <c r="HEY510" s="20"/>
      <c r="HEZ510" s="45"/>
      <c r="HFF510" s="20"/>
      <c r="HFG510" s="20"/>
      <c r="HFH510" s="45"/>
      <c r="HFN510" s="20"/>
      <c r="HFO510" s="20"/>
      <c r="HFP510" s="45"/>
      <c r="HFV510" s="20"/>
      <c r="HFW510" s="20"/>
      <c r="HFX510" s="45"/>
      <c r="HGD510" s="20"/>
      <c r="HGE510" s="20"/>
      <c r="HGF510" s="45"/>
      <c r="HGL510" s="20"/>
      <c r="HGM510" s="20"/>
      <c r="HGN510" s="45"/>
      <c r="HGT510" s="20"/>
      <c r="HGU510" s="20"/>
      <c r="HGV510" s="45"/>
      <c r="HHB510" s="20"/>
      <c r="HHC510" s="20"/>
      <c r="HHD510" s="45"/>
      <c r="HHJ510" s="20"/>
      <c r="HHK510" s="20"/>
      <c r="HHL510" s="45"/>
      <c r="HHR510" s="20"/>
      <c r="HHS510" s="20"/>
      <c r="HHT510" s="45"/>
      <c r="HHZ510" s="20"/>
      <c r="HIA510" s="20"/>
      <c r="HIB510" s="45"/>
      <c r="HIH510" s="20"/>
      <c r="HII510" s="20"/>
      <c r="HIJ510" s="45"/>
      <c r="HIP510" s="20"/>
      <c r="HIQ510" s="20"/>
      <c r="HIR510" s="45"/>
      <c r="HIX510" s="20"/>
      <c r="HIY510" s="20"/>
      <c r="HIZ510" s="45"/>
      <c r="HJF510" s="20"/>
      <c r="HJG510" s="20"/>
      <c r="HJH510" s="45"/>
      <c r="HJN510" s="20"/>
      <c r="HJO510" s="20"/>
      <c r="HJP510" s="45"/>
      <c r="HJV510" s="20"/>
      <c r="HJW510" s="20"/>
      <c r="HJX510" s="45"/>
      <c r="HKD510" s="20"/>
      <c r="HKE510" s="20"/>
      <c r="HKF510" s="45"/>
      <c r="HKL510" s="20"/>
      <c r="HKM510" s="20"/>
      <c r="HKN510" s="45"/>
      <c r="HKT510" s="20"/>
      <c r="HKU510" s="20"/>
      <c r="HKV510" s="45"/>
      <c r="HLB510" s="20"/>
      <c r="HLC510" s="20"/>
      <c r="HLD510" s="45"/>
      <c r="HLJ510" s="20"/>
      <c r="HLK510" s="20"/>
      <c r="HLL510" s="45"/>
      <c r="HLR510" s="20"/>
      <c r="HLS510" s="20"/>
      <c r="HLT510" s="45"/>
      <c r="HLZ510" s="20"/>
      <c r="HMA510" s="20"/>
      <c r="HMB510" s="45"/>
      <c r="HMH510" s="20"/>
      <c r="HMI510" s="20"/>
      <c r="HMJ510" s="45"/>
      <c r="HMP510" s="20"/>
      <c r="HMQ510" s="20"/>
      <c r="HMR510" s="45"/>
      <c r="HMX510" s="20"/>
      <c r="HMY510" s="20"/>
      <c r="HMZ510" s="45"/>
      <c r="HNF510" s="20"/>
      <c r="HNG510" s="20"/>
      <c r="HNH510" s="45"/>
      <c r="HNN510" s="20"/>
      <c r="HNO510" s="20"/>
      <c r="HNP510" s="45"/>
      <c r="HNV510" s="20"/>
      <c r="HNW510" s="20"/>
      <c r="HNX510" s="45"/>
      <c r="HOD510" s="20"/>
      <c r="HOE510" s="20"/>
      <c r="HOF510" s="45"/>
      <c r="HOL510" s="20"/>
      <c r="HOM510" s="20"/>
      <c r="HON510" s="45"/>
      <c r="HOT510" s="20"/>
      <c r="HOU510" s="20"/>
      <c r="HOV510" s="45"/>
      <c r="HPB510" s="20"/>
      <c r="HPC510" s="20"/>
      <c r="HPD510" s="45"/>
      <c r="HPJ510" s="20"/>
      <c r="HPK510" s="20"/>
      <c r="HPL510" s="45"/>
      <c r="HPR510" s="20"/>
      <c r="HPS510" s="20"/>
      <c r="HPT510" s="45"/>
      <c r="HPZ510" s="20"/>
      <c r="HQA510" s="20"/>
      <c r="HQB510" s="45"/>
      <c r="HQH510" s="20"/>
      <c r="HQI510" s="20"/>
      <c r="HQJ510" s="45"/>
      <c r="HQP510" s="20"/>
      <c r="HQQ510" s="20"/>
      <c r="HQR510" s="45"/>
      <c r="HQX510" s="20"/>
      <c r="HQY510" s="20"/>
      <c r="HQZ510" s="45"/>
      <c r="HRF510" s="20"/>
      <c r="HRG510" s="20"/>
      <c r="HRH510" s="45"/>
      <c r="HRN510" s="20"/>
      <c r="HRO510" s="20"/>
      <c r="HRP510" s="45"/>
      <c r="HRV510" s="20"/>
      <c r="HRW510" s="20"/>
      <c r="HRX510" s="45"/>
      <c r="HSD510" s="20"/>
      <c r="HSE510" s="20"/>
      <c r="HSF510" s="45"/>
      <c r="HSL510" s="20"/>
      <c r="HSM510" s="20"/>
      <c r="HSN510" s="45"/>
      <c r="HST510" s="20"/>
      <c r="HSU510" s="20"/>
      <c r="HSV510" s="45"/>
      <c r="HTB510" s="20"/>
      <c r="HTC510" s="20"/>
      <c r="HTD510" s="45"/>
      <c r="HTJ510" s="20"/>
      <c r="HTK510" s="20"/>
      <c r="HTL510" s="45"/>
      <c r="HTR510" s="20"/>
      <c r="HTS510" s="20"/>
      <c r="HTT510" s="45"/>
      <c r="HTZ510" s="20"/>
      <c r="HUA510" s="20"/>
      <c r="HUB510" s="45"/>
      <c r="HUH510" s="20"/>
      <c r="HUI510" s="20"/>
      <c r="HUJ510" s="45"/>
      <c r="HUP510" s="20"/>
      <c r="HUQ510" s="20"/>
      <c r="HUR510" s="45"/>
      <c r="HUX510" s="20"/>
      <c r="HUY510" s="20"/>
      <c r="HUZ510" s="45"/>
      <c r="HVF510" s="20"/>
      <c r="HVG510" s="20"/>
      <c r="HVH510" s="45"/>
      <c r="HVN510" s="20"/>
      <c r="HVO510" s="20"/>
      <c r="HVP510" s="45"/>
      <c r="HVV510" s="20"/>
      <c r="HVW510" s="20"/>
      <c r="HVX510" s="45"/>
      <c r="HWD510" s="20"/>
      <c r="HWE510" s="20"/>
      <c r="HWF510" s="45"/>
      <c r="HWL510" s="20"/>
      <c r="HWM510" s="20"/>
      <c r="HWN510" s="45"/>
      <c r="HWT510" s="20"/>
      <c r="HWU510" s="20"/>
      <c r="HWV510" s="45"/>
      <c r="HXB510" s="20"/>
      <c r="HXC510" s="20"/>
      <c r="HXD510" s="45"/>
      <c r="HXJ510" s="20"/>
      <c r="HXK510" s="20"/>
      <c r="HXL510" s="45"/>
      <c r="HXR510" s="20"/>
      <c r="HXS510" s="20"/>
      <c r="HXT510" s="45"/>
      <c r="HXZ510" s="20"/>
      <c r="HYA510" s="20"/>
      <c r="HYB510" s="45"/>
      <c r="HYH510" s="20"/>
      <c r="HYI510" s="20"/>
      <c r="HYJ510" s="45"/>
      <c r="HYP510" s="20"/>
      <c r="HYQ510" s="20"/>
      <c r="HYR510" s="45"/>
      <c r="HYX510" s="20"/>
      <c r="HYY510" s="20"/>
      <c r="HYZ510" s="45"/>
      <c r="HZF510" s="20"/>
      <c r="HZG510" s="20"/>
      <c r="HZH510" s="45"/>
      <c r="HZN510" s="20"/>
      <c r="HZO510" s="20"/>
      <c r="HZP510" s="45"/>
      <c r="HZV510" s="20"/>
      <c r="HZW510" s="20"/>
      <c r="HZX510" s="45"/>
      <c r="IAD510" s="20"/>
      <c r="IAE510" s="20"/>
      <c r="IAF510" s="45"/>
      <c r="IAL510" s="20"/>
      <c r="IAM510" s="20"/>
      <c r="IAN510" s="45"/>
      <c r="IAT510" s="20"/>
      <c r="IAU510" s="20"/>
      <c r="IAV510" s="45"/>
      <c r="IBB510" s="20"/>
      <c r="IBC510" s="20"/>
      <c r="IBD510" s="45"/>
      <c r="IBJ510" s="20"/>
      <c r="IBK510" s="20"/>
      <c r="IBL510" s="45"/>
      <c r="IBR510" s="20"/>
      <c r="IBS510" s="20"/>
      <c r="IBT510" s="45"/>
      <c r="IBZ510" s="20"/>
      <c r="ICA510" s="20"/>
      <c r="ICB510" s="45"/>
      <c r="ICH510" s="20"/>
      <c r="ICI510" s="20"/>
      <c r="ICJ510" s="45"/>
      <c r="ICP510" s="20"/>
      <c r="ICQ510" s="20"/>
      <c r="ICR510" s="45"/>
      <c r="ICX510" s="20"/>
      <c r="ICY510" s="20"/>
      <c r="ICZ510" s="45"/>
      <c r="IDF510" s="20"/>
      <c r="IDG510" s="20"/>
      <c r="IDH510" s="45"/>
      <c r="IDN510" s="20"/>
      <c r="IDO510" s="20"/>
      <c r="IDP510" s="45"/>
      <c r="IDV510" s="20"/>
      <c r="IDW510" s="20"/>
      <c r="IDX510" s="45"/>
      <c r="IED510" s="20"/>
      <c r="IEE510" s="20"/>
      <c r="IEF510" s="45"/>
      <c r="IEL510" s="20"/>
      <c r="IEM510" s="20"/>
      <c r="IEN510" s="45"/>
      <c r="IET510" s="20"/>
      <c r="IEU510" s="20"/>
      <c r="IEV510" s="45"/>
      <c r="IFB510" s="20"/>
      <c r="IFC510" s="20"/>
      <c r="IFD510" s="45"/>
      <c r="IFJ510" s="20"/>
      <c r="IFK510" s="20"/>
      <c r="IFL510" s="45"/>
      <c r="IFR510" s="20"/>
      <c r="IFS510" s="20"/>
      <c r="IFT510" s="45"/>
      <c r="IFZ510" s="20"/>
      <c r="IGA510" s="20"/>
      <c r="IGB510" s="45"/>
      <c r="IGH510" s="20"/>
      <c r="IGI510" s="20"/>
      <c r="IGJ510" s="45"/>
      <c r="IGP510" s="20"/>
      <c r="IGQ510" s="20"/>
      <c r="IGR510" s="45"/>
      <c r="IGX510" s="20"/>
      <c r="IGY510" s="20"/>
      <c r="IGZ510" s="45"/>
      <c r="IHF510" s="20"/>
      <c r="IHG510" s="20"/>
      <c r="IHH510" s="45"/>
      <c r="IHN510" s="20"/>
      <c r="IHO510" s="20"/>
      <c r="IHP510" s="45"/>
      <c r="IHV510" s="20"/>
      <c r="IHW510" s="20"/>
      <c r="IHX510" s="45"/>
      <c r="IID510" s="20"/>
      <c r="IIE510" s="20"/>
      <c r="IIF510" s="45"/>
      <c r="IIL510" s="20"/>
      <c r="IIM510" s="20"/>
      <c r="IIN510" s="45"/>
      <c r="IIT510" s="20"/>
      <c r="IIU510" s="20"/>
      <c r="IIV510" s="45"/>
      <c r="IJB510" s="20"/>
      <c r="IJC510" s="20"/>
      <c r="IJD510" s="45"/>
      <c r="IJJ510" s="20"/>
      <c r="IJK510" s="20"/>
      <c r="IJL510" s="45"/>
      <c r="IJR510" s="20"/>
      <c r="IJS510" s="20"/>
      <c r="IJT510" s="45"/>
      <c r="IJZ510" s="20"/>
      <c r="IKA510" s="20"/>
      <c r="IKB510" s="45"/>
      <c r="IKH510" s="20"/>
      <c r="IKI510" s="20"/>
      <c r="IKJ510" s="45"/>
      <c r="IKP510" s="20"/>
      <c r="IKQ510" s="20"/>
      <c r="IKR510" s="45"/>
      <c r="IKX510" s="20"/>
      <c r="IKY510" s="20"/>
      <c r="IKZ510" s="45"/>
      <c r="ILF510" s="20"/>
      <c r="ILG510" s="20"/>
      <c r="ILH510" s="45"/>
      <c r="ILN510" s="20"/>
      <c r="ILO510" s="20"/>
      <c r="ILP510" s="45"/>
      <c r="ILV510" s="20"/>
      <c r="ILW510" s="20"/>
      <c r="ILX510" s="45"/>
      <c r="IMD510" s="20"/>
      <c r="IME510" s="20"/>
      <c r="IMF510" s="45"/>
      <c r="IML510" s="20"/>
      <c r="IMM510" s="20"/>
      <c r="IMN510" s="45"/>
      <c r="IMT510" s="20"/>
      <c r="IMU510" s="20"/>
      <c r="IMV510" s="45"/>
      <c r="INB510" s="20"/>
      <c r="INC510" s="20"/>
      <c r="IND510" s="45"/>
      <c r="INJ510" s="20"/>
      <c r="INK510" s="20"/>
      <c r="INL510" s="45"/>
      <c r="INR510" s="20"/>
      <c r="INS510" s="20"/>
      <c r="INT510" s="45"/>
      <c r="INZ510" s="20"/>
      <c r="IOA510" s="20"/>
      <c r="IOB510" s="45"/>
      <c r="IOH510" s="20"/>
      <c r="IOI510" s="20"/>
      <c r="IOJ510" s="45"/>
      <c r="IOP510" s="20"/>
      <c r="IOQ510" s="20"/>
      <c r="IOR510" s="45"/>
      <c r="IOX510" s="20"/>
      <c r="IOY510" s="20"/>
      <c r="IOZ510" s="45"/>
      <c r="IPF510" s="20"/>
      <c r="IPG510" s="20"/>
      <c r="IPH510" s="45"/>
      <c r="IPN510" s="20"/>
      <c r="IPO510" s="20"/>
      <c r="IPP510" s="45"/>
      <c r="IPV510" s="20"/>
      <c r="IPW510" s="20"/>
      <c r="IPX510" s="45"/>
      <c r="IQD510" s="20"/>
      <c r="IQE510" s="20"/>
      <c r="IQF510" s="45"/>
      <c r="IQL510" s="20"/>
      <c r="IQM510" s="20"/>
      <c r="IQN510" s="45"/>
      <c r="IQT510" s="20"/>
      <c r="IQU510" s="20"/>
      <c r="IQV510" s="45"/>
      <c r="IRB510" s="20"/>
      <c r="IRC510" s="20"/>
      <c r="IRD510" s="45"/>
      <c r="IRJ510" s="20"/>
      <c r="IRK510" s="20"/>
      <c r="IRL510" s="45"/>
      <c r="IRR510" s="20"/>
      <c r="IRS510" s="20"/>
      <c r="IRT510" s="45"/>
      <c r="IRZ510" s="20"/>
      <c r="ISA510" s="20"/>
      <c r="ISB510" s="45"/>
      <c r="ISH510" s="20"/>
      <c r="ISI510" s="20"/>
      <c r="ISJ510" s="45"/>
      <c r="ISP510" s="20"/>
      <c r="ISQ510" s="20"/>
      <c r="ISR510" s="45"/>
      <c r="ISX510" s="20"/>
      <c r="ISY510" s="20"/>
      <c r="ISZ510" s="45"/>
      <c r="ITF510" s="20"/>
      <c r="ITG510" s="20"/>
      <c r="ITH510" s="45"/>
      <c r="ITN510" s="20"/>
      <c r="ITO510" s="20"/>
      <c r="ITP510" s="45"/>
      <c r="ITV510" s="20"/>
      <c r="ITW510" s="20"/>
      <c r="ITX510" s="45"/>
      <c r="IUD510" s="20"/>
      <c r="IUE510" s="20"/>
      <c r="IUF510" s="45"/>
      <c r="IUL510" s="20"/>
      <c r="IUM510" s="20"/>
      <c r="IUN510" s="45"/>
      <c r="IUT510" s="20"/>
      <c r="IUU510" s="20"/>
      <c r="IUV510" s="45"/>
      <c r="IVB510" s="20"/>
      <c r="IVC510" s="20"/>
      <c r="IVD510" s="45"/>
      <c r="IVJ510" s="20"/>
      <c r="IVK510" s="20"/>
      <c r="IVL510" s="45"/>
      <c r="IVR510" s="20"/>
      <c r="IVS510" s="20"/>
      <c r="IVT510" s="45"/>
      <c r="IVZ510" s="20"/>
      <c r="IWA510" s="20"/>
      <c r="IWB510" s="45"/>
      <c r="IWH510" s="20"/>
      <c r="IWI510" s="20"/>
      <c r="IWJ510" s="45"/>
      <c r="IWP510" s="20"/>
      <c r="IWQ510" s="20"/>
      <c r="IWR510" s="45"/>
      <c r="IWX510" s="20"/>
      <c r="IWY510" s="20"/>
      <c r="IWZ510" s="45"/>
      <c r="IXF510" s="20"/>
      <c r="IXG510" s="20"/>
      <c r="IXH510" s="45"/>
      <c r="IXN510" s="20"/>
      <c r="IXO510" s="20"/>
      <c r="IXP510" s="45"/>
      <c r="IXV510" s="20"/>
      <c r="IXW510" s="20"/>
      <c r="IXX510" s="45"/>
      <c r="IYD510" s="20"/>
      <c r="IYE510" s="20"/>
      <c r="IYF510" s="45"/>
      <c r="IYL510" s="20"/>
      <c r="IYM510" s="20"/>
      <c r="IYN510" s="45"/>
      <c r="IYT510" s="20"/>
      <c r="IYU510" s="20"/>
      <c r="IYV510" s="45"/>
      <c r="IZB510" s="20"/>
      <c r="IZC510" s="20"/>
      <c r="IZD510" s="45"/>
      <c r="IZJ510" s="20"/>
      <c r="IZK510" s="20"/>
      <c r="IZL510" s="45"/>
      <c r="IZR510" s="20"/>
      <c r="IZS510" s="20"/>
      <c r="IZT510" s="45"/>
      <c r="IZZ510" s="20"/>
      <c r="JAA510" s="20"/>
      <c r="JAB510" s="45"/>
      <c r="JAH510" s="20"/>
      <c r="JAI510" s="20"/>
      <c r="JAJ510" s="45"/>
      <c r="JAP510" s="20"/>
      <c r="JAQ510" s="20"/>
      <c r="JAR510" s="45"/>
      <c r="JAX510" s="20"/>
      <c r="JAY510" s="20"/>
      <c r="JAZ510" s="45"/>
      <c r="JBF510" s="20"/>
      <c r="JBG510" s="20"/>
      <c r="JBH510" s="45"/>
      <c r="JBN510" s="20"/>
      <c r="JBO510" s="20"/>
      <c r="JBP510" s="45"/>
      <c r="JBV510" s="20"/>
      <c r="JBW510" s="20"/>
      <c r="JBX510" s="45"/>
      <c r="JCD510" s="20"/>
      <c r="JCE510" s="20"/>
      <c r="JCF510" s="45"/>
      <c r="JCL510" s="20"/>
      <c r="JCM510" s="20"/>
      <c r="JCN510" s="45"/>
      <c r="JCT510" s="20"/>
      <c r="JCU510" s="20"/>
      <c r="JCV510" s="45"/>
      <c r="JDB510" s="20"/>
      <c r="JDC510" s="20"/>
      <c r="JDD510" s="45"/>
      <c r="JDJ510" s="20"/>
      <c r="JDK510" s="20"/>
      <c r="JDL510" s="45"/>
      <c r="JDR510" s="20"/>
      <c r="JDS510" s="20"/>
      <c r="JDT510" s="45"/>
      <c r="JDZ510" s="20"/>
      <c r="JEA510" s="20"/>
      <c r="JEB510" s="45"/>
      <c r="JEH510" s="20"/>
      <c r="JEI510" s="20"/>
      <c r="JEJ510" s="45"/>
      <c r="JEP510" s="20"/>
      <c r="JEQ510" s="20"/>
      <c r="JER510" s="45"/>
      <c r="JEX510" s="20"/>
      <c r="JEY510" s="20"/>
      <c r="JEZ510" s="45"/>
      <c r="JFF510" s="20"/>
      <c r="JFG510" s="20"/>
      <c r="JFH510" s="45"/>
      <c r="JFN510" s="20"/>
      <c r="JFO510" s="20"/>
      <c r="JFP510" s="45"/>
      <c r="JFV510" s="20"/>
      <c r="JFW510" s="20"/>
      <c r="JFX510" s="45"/>
      <c r="JGD510" s="20"/>
      <c r="JGE510" s="20"/>
      <c r="JGF510" s="45"/>
      <c r="JGL510" s="20"/>
      <c r="JGM510" s="20"/>
      <c r="JGN510" s="45"/>
      <c r="JGT510" s="20"/>
      <c r="JGU510" s="20"/>
      <c r="JGV510" s="45"/>
      <c r="JHB510" s="20"/>
      <c r="JHC510" s="20"/>
      <c r="JHD510" s="45"/>
      <c r="JHJ510" s="20"/>
      <c r="JHK510" s="20"/>
      <c r="JHL510" s="45"/>
      <c r="JHR510" s="20"/>
      <c r="JHS510" s="20"/>
      <c r="JHT510" s="45"/>
      <c r="JHZ510" s="20"/>
      <c r="JIA510" s="20"/>
      <c r="JIB510" s="45"/>
      <c r="JIH510" s="20"/>
      <c r="JII510" s="20"/>
      <c r="JIJ510" s="45"/>
      <c r="JIP510" s="20"/>
      <c r="JIQ510" s="20"/>
      <c r="JIR510" s="45"/>
      <c r="JIX510" s="20"/>
      <c r="JIY510" s="20"/>
      <c r="JIZ510" s="45"/>
      <c r="JJF510" s="20"/>
      <c r="JJG510" s="20"/>
      <c r="JJH510" s="45"/>
      <c r="JJN510" s="20"/>
      <c r="JJO510" s="20"/>
      <c r="JJP510" s="45"/>
      <c r="JJV510" s="20"/>
      <c r="JJW510" s="20"/>
      <c r="JJX510" s="45"/>
      <c r="JKD510" s="20"/>
      <c r="JKE510" s="20"/>
      <c r="JKF510" s="45"/>
      <c r="JKL510" s="20"/>
      <c r="JKM510" s="20"/>
      <c r="JKN510" s="45"/>
      <c r="JKT510" s="20"/>
      <c r="JKU510" s="20"/>
      <c r="JKV510" s="45"/>
      <c r="JLB510" s="20"/>
      <c r="JLC510" s="20"/>
      <c r="JLD510" s="45"/>
      <c r="JLJ510" s="20"/>
      <c r="JLK510" s="20"/>
      <c r="JLL510" s="45"/>
      <c r="JLR510" s="20"/>
      <c r="JLS510" s="20"/>
      <c r="JLT510" s="45"/>
      <c r="JLZ510" s="20"/>
      <c r="JMA510" s="20"/>
      <c r="JMB510" s="45"/>
      <c r="JMH510" s="20"/>
      <c r="JMI510" s="20"/>
      <c r="JMJ510" s="45"/>
      <c r="JMP510" s="20"/>
      <c r="JMQ510" s="20"/>
      <c r="JMR510" s="45"/>
      <c r="JMX510" s="20"/>
      <c r="JMY510" s="20"/>
      <c r="JMZ510" s="45"/>
      <c r="JNF510" s="20"/>
      <c r="JNG510" s="20"/>
      <c r="JNH510" s="45"/>
      <c r="JNN510" s="20"/>
      <c r="JNO510" s="20"/>
      <c r="JNP510" s="45"/>
      <c r="JNV510" s="20"/>
      <c r="JNW510" s="20"/>
      <c r="JNX510" s="45"/>
      <c r="JOD510" s="20"/>
      <c r="JOE510" s="20"/>
      <c r="JOF510" s="45"/>
      <c r="JOL510" s="20"/>
      <c r="JOM510" s="20"/>
      <c r="JON510" s="45"/>
      <c r="JOT510" s="20"/>
      <c r="JOU510" s="20"/>
      <c r="JOV510" s="45"/>
      <c r="JPB510" s="20"/>
      <c r="JPC510" s="20"/>
      <c r="JPD510" s="45"/>
      <c r="JPJ510" s="20"/>
      <c r="JPK510" s="20"/>
      <c r="JPL510" s="45"/>
      <c r="JPR510" s="20"/>
      <c r="JPS510" s="20"/>
      <c r="JPT510" s="45"/>
      <c r="JPZ510" s="20"/>
      <c r="JQA510" s="20"/>
      <c r="JQB510" s="45"/>
      <c r="JQH510" s="20"/>
      <c r="JQI510" s="20"/>
      <c r="JQJ510" s="45"/>
      <c r="JQP510" s="20"/>
      <c r="JQQ510" s="20"/>
      <c r="JQR510" s="45"/>
      <c r="JQX510" s="20"/>
      <c r="JQY510" s="20"/>
      <c r="JQZ510" s="45"/>
      <c r="JRF510" s="20"/>
      <c r="JRG510" s="20"/>
      <c r="JRH510" s="45"/>
      <c r="JRN510" s="20"/>
      <c r="JRO510" s="20"/>
      <c r="JRP510" s="45"/>
      <c r="JRV510" s="20"/>
      <c r="JRW510" s="20"/>
      <c r="JRX510" s="45"/>
      <c r="JSD510" s="20"/>
      <c r="JSE510" s="20"/>
      <c r="JSF510" s="45"/>
      <c r="JSL510" s="20"/>
      <c r="JSM510" s="20"/>
      <c r="JSN510" s="45"/>
      <c r="JST510" s="20"/>
      <c r="JSU510" s="20"/>
      <c r="JSV510" s="45"/>
      <c r="JTB510" s="20"/>
      <c r="JTC510" s="20"/>
      <c r="JTD510" s="45"/>
      <c r="JTJ510" s="20"/>
      <c r="JTK510" s="20"/>
      <c r="JTL510" s="45"/>
      <c r="JTR510" s="20"/>
      <c r="JTS510" s="20"/>
      <c r="JTT510" s="45"/>
      <c r="JTZ510" s="20"/>
      <c r="JUA510" s="20"/>
      <c r="JUB510" s="45"/>
      <c r="JUH510" s="20"/>
      <c r="JUI510" s="20"/>
      <c r="JUJ510" s="45"/>
      <c r="JUP510" s="20"/>
      <c r="JUQ510" s="20"/>
      <c r="JUR510" s="45"/>
      <c r="JUX510" s="20"/>
      <c r="JUY510" s="20"/>
      <c r="JUZ510" s="45"/>
      <c r="JVF510" s="20"/>
      <c r="JVG510" s="20"/>
      <c r="JVH510" s="45"/>
      <c r="JVN510" s="20"/>
      <c r="JVO510" s="20"/>
      <c r="JVP510" s="45"/>
      <c r="JVV510" s="20"/>
      <c r="JVW510" s="20"/>
      <c r="JVX510" s="45"/>
      <c r="JWD510" s="20"/>
      <c r="JWE510" s="20"/>
      <c r="JWF510" s="45"/>
      <c r="JWL510" s="20"/>
      <c r="JWM510" s="20"/>
      <c r="JWN510" s="45"/>
      <c r="JWT510" s="20"/>
      <c r="JWU510" s="20"/>
      <c r="JWV510" s="45"/>
      <c r="JXB510" s="20"/>
      <c r="JXC510" s="20"/>
      <c r="JXD510" s="45"/>
      <c r="JXJ510" s="20"/>
      <c r="JXK510" s="20"/>
      <c r="JXL510" s="45"/>
      <c r="JXR510" s="20"/>
      <c r="JXS510" s="20"/>
      <c r="JXT510" s="45"/>
      <c r="JXZ510" s="20"/>
      <c r="JYA510" s="20"/>
      <c r="JYB510" s="45"/>
      <c r="JYH510" s="20"/>
      <c r="JYI510" s="20"/>
      <c r="JYJ510" s="45"/>
      <c r="JYP510" s="20"/>
      <c r="JYQ510" s="20"/>
      <c r="JYR510" s="45"/>
      <c r="JYX510" s="20"/>
      <c r="JYY510" s="20"/>
      <c r="JYZ510" s="45"/>
      <c r="JZF510" s="20"/>
      <c r="JZG510" s="20"/>
      <c r="JZH510" s="45"/>
      <c r="JZN510" s="20"/>
      <c r="JZO510" s="20"/>
      <c r="JZP510" s="45"/>
      <c r="JZV510" s="20"/>
      <c r="JZW510" s="20"/>
      <c r="JZX510" s="45"/>
      <c r="KAD510" s="20"/>
      <c r="KAE510" s="20"/>
      <c r="KAF510" s="45"/>
      <c r="KAL510" s="20"/>
      <c r="KAM510" s="20"/>
      <c r="KAN510" s="45"/>
      <c r="KAT510" s="20"/>
      <c r="KAU510" s="20"/>
      <c r="KAV510" s="45"/>
      <c r="KBB510" s="20"/>
      <c r="KBC510" s="20"/>
      <c r="KBD510" s="45"/>
      <c r="KBJ510" s="20"/>
      <c r="KBK510" s="20"/>
      <c r="KBL510" s="45"/>
      <c r="KBR510" s="20"/>
      <c r="KBS510" s="20"/>
      <c r="KBT510" s="45"/>
      <c r="KBZ510" s="20"/>
      <c r="KCA510" s="20"/>
      <c r="KCB510" s="45"/>
      <c r="KCH510" s="20"/>
      <c r="KCI510" s="20"/>
      <c r="KCJ510" s="45"/>
      <c r="KCP510" s="20"/>
      <c r="KCQ510" s="20"/>
      <c r="KCR510" s="45"/>
      <c r="KCX510" s="20"/>
      <c r="KCY510" s="20"/>
      <c r="KCZ510" s="45"/>
      <c r="KDF510" s="20"/>
      <c r="KDG510" s="20"/>
      <c r="KDH510" s="45"/>
      <c r="KDN510" s="20"/>
      <c r="KDO510" s="20"/>
      <c r="KDP510" s="45"/>
      <c r="KDV510" s="20"/>
      <c r="KDW510" s="20"/>
      <c r="KDX510" s="45"/>
      <c r="KED510" s="20"/>
      <c r="KEE510" s="20"/>
      <c r="KEF510" s="45"/>
      <c r="KEL510" s="20"/>
      <c r="KEM510" s="20"/>
      <c r="KEN510" s="45"/>
      <c r="KET510" s="20"/>
      <c r="KEU510" s="20"/>
      <c r="KEV510" s="45"/>
      <c r="KFB510" s="20"/>
      <c r="KFC510" s="20"/>
      <c r="KFD510" s="45"/>
      <c r="KFJ510" s="20"/>
      <c r="KFK510" s="20"/>
      <c r="KFL510" s="45"/>
      <c r="KFR510" s="20"/>
      <c r="KFS510" s="20"/>
      <c r="KFT510" s="45"/>
      <c r="KFZ510" s="20"/>
      <c r="KGA510" s="20"/>
      <c r="KGB510" s="45"/>
      <c r="KGH510" s="20"/>
      <c r="KGI510" s="20"/>
      <c r="KGJ510" s="45"/>
      <c r="KGP510" s="20"/>
      <c r="KGQ510" s="20"/>
      <c r="KGR510" s="45"/>
      <c r="KGX510" s="20"/>
      <c r="KGY510" s="20"/>
      <c r="KGZ510" s="45"/>
      <c r="KHF510" s="20"/>
      <c r="KHG510" s="20"/>
      <c r="KHH510" s="45"/>
      <c r="KHN510" s="20"/>
      <c r="KHO510" s="20"/>
      <c r="KHP510" s="45"/>
      <c r="KHV510" s="20"/>
      <c r="KHW510" s="20"/>
      <c r="KHX510" s="45"/>
      <c r="KID510" s="20"/>
      <c r="KIE510" s="20"/>
      <c r="KIF510" s="45"/>
      <c r="KIL510" s="20"/>
      <c r="KIM510" s="20"/>
      <c r="KIN510" s="45"/>
      <c r="KIT510" s="20"/>
      <c r="KIU510" s="20"/>
      <c r="KIV510" s="45"/>
      <c r="KJB510" s="20"/>
      <c r="KJC510" s="20"/>
      <c r="KJD510" s="45"/>
      <c r="KJJ510" s="20"/>
      <c r="KJK510" s="20"/>
      <c r="KJL510" s="45"/>
      <c r="KJR510" s="20"/>
      <c r="KJS510" s="20"/>
      <c r="KJT510" s="45"/>
      <c r="KJZ510" s="20"/>
      <c r="KKA510" s="20"/>
      <c r="KKB510" s="45"/>
      <c r="KKH510" s="20"/>
      <c r="KKI510" s="20"/>
      <c r="KKJ510" s="45"/>
      <c r="KKP510" s="20"/>
      <c r="KKQ510" s="20"/>
      <c r="KKR510" s="45"/>
      <c r="KKX510" s="20"/>
      <c r="KKY510" s="20"/>
      <c r="KKZ510" s="45"/>
      <c r="KLF510" s="20"/>
      <c r="KLG510" s="20"/>
      <c r="KLH510" s="45"/>
      <c r="KLN510" s="20"/>
      <c r="KLO510" s="20"/>
      <c r="KLP510" s="45"/>
      <c r="KLV510" s="20"/>
      <c r="KLW510" s="20"/>
      <c r="KLX510" s="45"/>
      <c r="KMD510" s="20"/>
      <c r="KME510" s="20"/>
      <c r="KMF510" s="45"/>
      <c r="KML510" s="20"/>
      <c r="KMM510" s="20"/>
      <c r="KMN510" s="45"/>
      <c r="KMT510" s="20"/>
      <c r="KMU510" s="20"/>
      <c r="KMV510" s="45"/>
      <c r="KNB510" s="20"/>
      <c r="KNC510" s="20"/>
      <c r="KND510" s="45"/>
      <c r="KNJ510" s="20"/>
      <c r="KNK510" s="20"/>
      <c r="KNL510" s="45"/>
      <c r="KNR510" s="20"/>
      <c r="KNS510" s="20"/>
      <c r="KNT510" s="45"/>
      <c r="KNZ510" s="20"/>
      <c r="KOA510" s="20"/>
      <c r="KOB510" s="45"/>
      <c r="KOH510" s="20"/>
      <c r="KOI510" s="20"/>
      <c r="KOJ510" s="45"/>
      <c r="KOP510" s="20"/>
      <c r="KOQ510" s="20"/>
      <c r="KOR510" s="45"/>
      <c r="KOX510" s="20"/>
      <c r="KOY510" s="20"/>
      <c r="KOZ510" s="45"/>
      <c r="KPF510" s="20"/>
      <c r="KPG510" s="20"/>
      <c r="KPH510" s="45"/>
      <c r="KPN510" s="20"/>
      <c r="KPO510" s="20"/>
      <c r="KPP510" s="45"/>
      <c r="KPV510" s="20"/>
      <c r="KPW510" s="20"/>
      <c r="KPX510" s="45"/>
      <c r="KQD510" s="20"/>
      <c r="KQE510" s="20"/>
      <c r="KQF510" s="45"/>
      <c r="KQL510" s="20"/>
      <c r="KQM510" s="20"/>
      <c r="KQN510" s="45"/>
      <c r="KQT510" s="20"/>
      <c r="KQU510" s="20"/>
      <c r="KQV510" s="45"/>
      <c r="KRB510" s="20"/>
      <c r="KRC510" s="20"/>
      <c r="KRD510" s="45"/>
      <c r="KRJ510" s="20"/>
      <c r="KRK510" s="20"/>
      <c r="KRL510" s="45"/>
      <c r="KRR510" s="20"/>
      <c r="KRS510" s="20"/>
      <c r="KRT510" s="45"/>
      <c r="KRZ510" s="20"/>
      <c r="KSA510" s="20"/>
      <c r="KSB510" s="45"/>
      <c r="KSH510" s="20"/>
      <c r="KSI510" s="20"/>
      <c r="KSJ510" s="45"/>
      <c r="KSP510" s="20"/>
      <c r="KSQ510" s="20"/>
      <c r="KSR510" s="45"/>
      <c r="KSX510" s="20"/>
      <c r="KSY510" s="20"/>
      <c r="KSZ510" s="45"/>
      <c r="KTF510" s="20"/>
      <c r="KTG510" s="20"/>
      <c r="KTH510" s="45"/>
      <c r="KTN510" s="20"/>
      <c r="KTO510" s="20"/>
      <c r="KTP510" s="45"/>
      <c r="KTV510" s="20"/>
      <c r="KTW510" s="20"/>
      <c r="KTX510" s="45"/>
      <c r="KUD510" s="20"/>
      <c r="KUE510" s="20"/>
      <c r="KUF510" s="45"/>
      <c r="KUL510" s="20"/>
      <c r="KUM510" s="20"/>
      <c r="KUN510" s="45"/>
      <c r="KUT510" s="20"/>
      <c r="KUU510" s="20"/>
      <c r="KUV510" s="45"/>
      <c r="KVB510" s="20"/>
      <c r="KVC510" s="20"/>
      <c r="KVD510" s="45"/>
      <c r="KVJ510" s="20"/>
      <c r="KVK510" s="20"/>
      <c r="KVL510" s="45"/>
      <c r="KVR510" s="20"/>
      <c r="KVS510" s="20"/>
      <c r="KVT510" s="45"/>
      <c r="KVZ510" s="20"/>
      <c r="KWA510" s="20"/>
      <c r="KWB510" s="45"/>
      <c r="KWH510" s="20"/>
      <c r="KWI510" s="20"/>
      <c r="KWJ510" s="45"/>
      <c r="KWP510" s="20"/>
      <c r="KWQ510" s="20"/>
      <c r="KWR510" s="45"/>
      <c r="KWX510" s="20"/>
      <c r="KWY510" s="20"/>
      <c r="KWZ510" s="45"/>
      <c r="KXF510" s="20"/>
      <c r="KXG510" s="20"/>
      <c r="KXH510" s="45"/>
      <c r="KXN510" s="20"/>
      <c r="KXO510" s="20"/>
      <c r="KXP510" s="45"/>
      <c r="KXV510" s="20"/>
      <c r="KXW510" s="20"/>
      <c r="KXX510" s="45"/>
      <c r="KYD510" s="20"/>
      <c r="KYE510" s="20"/>
      <c r="KYF510" s="45"/>
      <c r="KYL510" s="20"/>
      <c r="KYM510" s="20"/>
      <c r="KYN510" s="45"/>
      <c r="KYT510" s="20"/>
      <c r="KYU510" s="20"/>
      <c r="KYV510" s="45"/>
      <c r="KZB510" s="20"/>
      <c r="KZC510" s="20"/>
      <c r="KZD510" s="45"/>
      <c r="KZJ510" s="20"/>
      <c r="KZK510" s="20"/>
      <c r="KZL510" s="45"/>
      <c r="KZR510" s="20"/>
      <c r="KZS510" s="20"/>
      <c r="KZT510" s="45"/>
      <c r="KZZ510" s="20"/>
      <c r="LAA510" s="20"/>
      <c r="LAB510" s="45"/>
      <c r="LAH510" s="20"/>
      <c r="LAI510" s="20"/>
      <c r="LAJ510" s="45"/>
      <c r="LAP510" s="20"/>
      <c r="LAQ510" s="20"/>
      <c r="LAR510" s="45"/>
      <c r="LAX510" s="20"/>
      <c r="LAY510" s="20"/>
      <c r="LAZ510" s="45"/>
      <c r="LBF510" s="20"/>
      <c r="LBG510" s="20"/>
      <c r="LBH510" s="45"/>
      <c r="LBN510" s="20"/>
      <c r="LBO510" s="20"/>
      <c r="LBP510" s="45"/>
      <c r="LBV510" s="20"/>
      <c r="LBW510" s="20"/>
      <c r="LBX510" s="45"/>
      <c r="LCD510" s="20"/>
      <c r="LCE510" s="20"/>
      <c r="LCF510" s="45"/>
      <c r="LCL510" s="20"/>
      <c r="LCM510" s="20"/>
      <c r="LCN510" s="45"/>
      <c r="LCT510" s="20"/>
      <c r="LCU510" s="20"/>
      <c r="LCV510" s="45"/>
      <c r="LDB510" s="20"/>
      <c r="LDC510" s="20"/>
      <c r="LDD510" s="45"/>
      <c r="LDJ510" s="20"/>
      <c r="LDK510" s="20"/>
      <c r="LDL510" s="45"/>
      <c r="LDR510" s="20"/>
      <c r="LDS510" s="20"/>
      <c r="LDT510" s="45"/>
      <c r="LDZ510" s="20"/>
      <c r="LEA510" s="20"/>
      <c r="LEB510" s="45"/>
      <c r="LEH510" s="20"/>
      <c r="LEI510" s="20"/>
      <c r="LEJ510" s="45"/>
      <c r="LEP510" s="20"/>
      <c r="LEQ510" s="20"/>
      <c r="LER510" s="45"/>
      <c r="LEX510" s="20"/>
      <c r="LEY510" s="20"/>
      <c r="LEZ510" s="45"/>
      <c r="LFF510" s="20"/>
      <c r="LFG510" s="20"/>
      <c r="LFH510" s="45"/>
      <c r="LFN510" s="20"/>
      <c r="LFO510" s="20"/>
      <c r="LFP510" s="45"/>
      <c r="LFV510" s="20"/>
      <c r="LFW510" s="20"/>
      <c r="LFX510" s="45"/>
      <c r="LGD510" s="20"/>
      <c r="LGE510" s="20"/>
      <c r="LGF510" s="45"/>
      <c r="LGL510" s="20"/>
      <c r="LGM510" s="20"/>
      <c r="LGN510" s="45"/>
      <c r="LGT510" s="20"/>
      <c r="LGU510" s="20"/>
      <c r="LGV510" s="45"/>
      <c r="LHB510" s="20"/>
      <c r="LHC510" s="20"/>
      <c r="LHD510" s="45"/>
      <c r="LHJ510" s="20"/>
      <c r="LHK510" s="20"/>
      <c r="LHL510" s="45"/>
      <c r="LHR510" s="20"/>
      <c r="LHS510" s="20"/>
      <c r="LHT510" s="45"/>
      <c r="LHZ510" s="20"/>
      <c r="LIA510" s="20"/>
      <c r="LIB510" s="45"/>
      <c r="LIH510" s="20"/>
      <c r="LII510" s="20"/>
      <c r="LIJ510" s="45"/>
      <c r="LIP510" s="20"/>
      <c r="LIQ510" s="20"/>
      <c r="LIR510" s="45"/>
      <c r="LIX510" s="20"/>
      <c r="LIY510" s="20"/>
      <c r="LIZ510" s="45"/>
      <c r="LJF510" s="20"/>
      <c r="LJG510" s="20"/>
      <c r="LJH510" s="45"/>
      <c r="LJN510" s="20"/>
      <c r="LJO510" s="20"/>
      <c r="LJP510" s="45"/>
      <c r="LJV510" s="20"/>
      <c r="LJW510" s="20"/>
      <c r="LJX510" s="45"/>
      <c r="LKD510" s="20"/>
      <c r="LKE510" s="20"/>
      <c r="LKF510" s="45"/>
      <c r="LKL510" s="20"/>
      <c r="LKM510" s="20"/>
      <c r="LKN510" s="45"/>
      <c r="LKT510" s="20"/>
      <c r="LKU510" s="20"/>
      <c r="LKV510" s="45"/>
      <c r="LLB510" s="20"/>
      <c r="LLC510" s="20"/>
      <c r="LLD510" s="45"/>
      <c r="LLJ510" s="20"/>
      <c r="LLK510" s="20"/>
      <c r="LLL510" s="45"/>
      <c r="LLR510" s="20"/>
      <c r="LLS510" s="20"/>
      <c r="LLT510" s="45"/>
      <c r="LLZ510" s="20"/>
      <c r="LMA510" s="20"/>
      <c r="LMB510" s="45"/>
      <c r="LMH510" s="20"/>
      <c r="LMI510" s="20"/>
      <c r="LMJ510" s="45"/>
      <c r="LMP510" s="20"/>
      <c r="LMQ510" s="20"/>
      <c r="LMR510" s="45"/>
      <c r="LMX510" s="20"/>
      <c r="LMY510" s="20"/>
      <c r="LMZ510" s="45"/>
      <c r="LNF510" s="20"/>
      <c r="LNG510" s="20"/>
      <c r="LNH510" s="45"/>
      <c r="LNN510" s="20"/>
      <c r="LNO510" s="20"/>
      <c r="LNP510" s="45"/>
      <c r="LNV510" s="20"/>
      <c r="LNW510" s="20"/>
      <c r="LNX510" s="45"/>
      <c r="LOD510" s="20"/>
      <c r="LOE510" s="20"/>
      <c r="LOF510" s="45"/>
      <c r="LOL510" s="20"/>
      <c r="LOM510" s="20"/>
      <c r="LON510" s="45"/>
      <c r="LOT510" s="20"/>
      <c r="LOU510" s="20"/>
      <c r="LOV510" s="45"/>
      <c r="LPB510" s="20"/>
      <c r="LPC510" s="20"/>
      <c r="LPD510" s="45"/>
      <c r="LPJ510" s="20"/>
      <c r="LPK510" s="20"/>
      <c r="LPL510" s="45"/>
      <c r="LPR510" s="20"/>
      <c r="LPS510" s="20"/>
      <c r="LPT510" s="45"/>
      <c r="LPZ510" s="20"/>
      <c r="LQA510" s="20"/>
      <c r="LQB510" s="45"/>
      <c r="LQH510" s="20"/>
      <c r="LQI510" s="20"/>
      <c r="LQJ510" s="45"/>
      <c r="LQP510" s="20"/>
      <c r="LQQ510" s="20"/>
      <c r="LQR510" s="45"/>
      <c r="LQX510" s="20"/>
      <c r="LQY510" s="20"/>
      <c r="LQZ510" s="45"/>
      <c r="LRF510" s="20"/>
      <c r="LRG510" s="20"/>
      <c r="LRH510" s="45"/>
      <c r="LRN510" s="20"/>
      <c r="LRO510" s="20"/>
      <c r="LRP510" s="45"/>
      <c r="LRV510" s="20"/>
      <c r="LRW510" s="20"/>
      <c r="LRX510" s="45"/>
      <c r="LSD510" s="20"/>
      <c r="LSE510" s="20"/>
      <c r="LSF510" s="45"/>
      <c r="LSL510" s="20"/>
      <c r="LSM510" s="20"/>
      <c r="LSN510" s="45"/>
      <c r="LST510" s="20"/>
      <c r="LSU510" s="20"/>
      <c r="LSV510" s="45"/>
      <c r="LTB510" s="20"/>
      <c r="LTC510" s="20"/>
      <c r="LTD510" s="45"/>
      <c r="LTJ510" s="20"/>
      <c r="LTK510" s="20"/>
      <c r="LTL510" s="45"/>
      <c r="LTR510" s="20"/>
      <c r="LTS510" s="20"/>
      <c r="LTT510" s="45"/>
      <c r="LTZ510" s="20"/>
      <c r="LUA510" s="20"/>
      <c r="LUB510" s="45"/>
      <c r="LUH510" s="20"/>
      <c r="LUI510" s="20"/>
      <c r="LUJ510" s="45"/>
      <c r="LUP510" s="20"/>
      <c r="LUQ510" s="20"/>
      <c r="LUR510" s="45"/>
      <c r="LUX510" s="20"/>
      <c r="LUY510" s="20"/>
      <c r="LUZ510" s="45"/>
      <c r="LVF510" s="20"/>
      <c r="LVG510" s="20"/>
      <c r="LVH510" s="45"/>
      <c r="LVN510" s="20"/>
      <c r="LVO510" s="20"/>
      <c r="LVP510" s="45"/>
      <c r="LVV510" s="20"/>
      <c r="LVW510" s="20"/>
      <c r="LVX510" s="45"/>
      <c r="LWD510" s="20"/>
      <c r="LWE510" s="20"/>
      <c r="LWF510" s="45"/>
      <c r="LWL510" s="20"/>
      <c r="LWM510" s="20"/>
      <c r="LWN510" s="45"/>
      <c r="LWT510" s="20"/>
      <c r="LWU510" s="20"/>
      <c r="LWV510" s="45"/>
      <c r="LXB510" s="20"/>
      <c r="LXC510" s="20"/>
      <c r="LXD510" s="45"/>
      <c r="LXJ510" s="20"/>
      <c r="LXK510" s="20"/>
      <c r="LXL510" s="45"/>
      <c r="LXR510" s="20"/>
      <c r="LXS510" s="20"/>
      <c r="LXT510" s="45"/>
      <c r="LXZ510" s="20"/>
      <c r="LYA510" s="20"/>
      <c r="LYB510" s="45"/>
      <c r="LYH510" s="20"/>
      <c r="LYI510" s="20"/>
      <c r="LYJ510" s="45"/>
      <c r="LYP510" s="20"/>
      <c r="LYQ510" s="20"/>
      <c r="LYR510" s="45"/>
      <c r="LYX510" s="20"/>
      <c r="LYY510" s="20"/>
      <c r="LYZ510" s="45"/>
      <c r="LZF510" s="20"/>
      <c r="LZG510" s="20"/>
      <c r="LZH510" s="45"/>
      <c r="LZN510" s="20"/>
      <c r="LZO510" s="20"/>
      <c r="LZP510" s="45"/>
      <c r="LZV510" s="20"/>
      <c r="LZW510" s="20"/>
      <c r="LZX510" s="45"/>
      <c r="MAD510" s="20"/>
      <c r="MAE510" s="20"/>
      <c r="MAF510" s="45"/>
      <c r="MAL510" s="20"/>
      <c r="MAM510" s="20"/>
      <c r="MAN510" s="45"/>
      <c r="MAT510" s="20"/>
      <c r="MAU510" s="20"/>
      <c r="MAV510" s="45"/>
      <c r="MBB510" s="20"/>
      <c r="MBC510" s="20"/>
      <c r="MBD510" s="45"/>
      <c r="MBJ510" s="20"/>
      <c r="MBK510" s="20"/>
      <c r="MBL510" s="45"/>
      <c r="MBR510" s="20"/>
      <c r="MBS510" s="20"/>
      <c r="MBT510" s="45"/>
      <c r="MBZ510" s="20"/>
      <c r="MCA510" s="20"/>
      <c r="MCB510" s="45"/>
      <c r="MCH510" s="20"/>
      <c r="MCI510" s="20"/>
      <c r="MCJ510" s="45"/>
      <c r="MCP510" s="20"/>
      <c r="MCQ510" s="20"/>
      <c r="MCR510" s="45"/>
      <c r="MCX510" s="20"/>
      <c r="MCY510" s="20"/>
      <c r="MCZ510" s="45"/>
      <c r="MDF510" s="20"/>
      <c r="MDG510" s="20"/>
      <c r="MDH510" s="45"/>
      <c r="MDN510" s="20"/>
      <c r="MDO510" s="20"/>
      <c r="MDP510" s="45"/>
      <c r="MDV510" s="20"/>
      <c r="MDW510" s="20"/>
      <c r="MDX510" s="45"/>
      <c r="MED510" s="20"/>
      <c r="MEE510" s="20"/>
      <c r="MEF510" s="45"/>
      <c r="MEL510" s="20"/>
      <c r="MEM510" s="20"/>
      <c r="MEN510" s="45"/>
      <c r="MET510" s="20"/>
      <c r="MEU510" s="20"/>
      <c r="MEV510" s="45"/>
      <c r="MFB510" s="20"/>
      <c r="MFC510" s="20"/>
      <c r="MFD510" s="45"/>
      <c r="MFJ510" s="20"/>
      <c r="MFK510" s="20"/>
      <c r="MFL510" s="45"/>
      <c r="MFR510" s="20"/>
      <c r="MFS510" s="20"/>
      <c r="MFT510" s="45"/>
      <c r="MFZ510" s="20"/>
      <c r="MGA510" s="20"/>
      <c r="MGB510" s="45"/>
      <c r="MGH510" s="20"/>
      <c r="MGI510" s="20"/>
      <c r="MGJ510" s="45"/>
      <c r="MGP510" s="20"/>
      <c r="MGQ510" s="20"/>
      <c r="MGR510" s="45"/>
      <c r="MGX510" s="20"/>
      <c r="MGY510" s="20"/>
      <c r="MGZ510" s="45"/>
      <c r="MHF510" s="20"/>
      <c r="MHG510" s="20"/>
      <c r="MHH510" s="45"/>
      <c r="MHN510" s="20"/>
      <c r="MHO510" s="20"/>
      <c r="MHP510" s="45"/>
      <c r="MHV510" s="20"/>
      <c r="MHW510" s="20"/>
      <c r="MHX510" s="45"/>
      <c r="MID510" s="20"/>
      <c r="MIE510" s="20"/>
      <c r="MIF510" s="45"/>
      <c r="MIL510" s="20"/>
      <c r="MIM510" s="20"/>
      <c r="MIN510" s="45"/>
      <c r="MIT510" s="20"/>
      <c r="MIU510" s="20"/>
      <c r="MIV510" s="45"/>
      <c r="MJB510" s="20"/>
      <c r="MJC510" s="20"/>
      <c r="MJD510" s="45"/>
      <c r="MJJ510" s="20"/>
      <c r="MJK510" s="20"/>
      <c r="MJL510" s="45"/>
      <c r="MJR510" s="20"/>
      <c r="MJS510" s="20"/>
      <c r="MJT510" s="45"/>
      <c r="MJZ510" s="20"/>
      <c r="MKA510" s="20"/>
      <c r="MKB510" s="45"/>
      <c r="MKH510" s="20"/>
      <c r="MKI510" s="20"/>
      <c r="MKJ510" s="45"/>
      <c r="MKP510" s="20"/>
      <c r="MKQ510" s="20"/>
      <c r="MKR510" s="45"/>
      <c r="MKX510" s="20"/>
      <c r="MKY510" s="20"/>
      <c r="MKZ510" s="45"/>
      <c r="MLF510" s="20"/>
      <c r="MLG510" s="20"/>
      <c r="MLH510" s="45"/>
      <c r="MLN510" s="20"/>
      <c r="MLO510" s="20"/>
      <c r="MLP510" s="45"/>
      <c r="MLV510" s="20"/>
      <c r="MLW510" s="20"/>
      <c r="MLX510" s="45"/>
      <c r="MMD510" s="20"/>
      <c r="MME510" s="20"/>
      <c r="MMF510" s="45"/>
      <c r="MML510" s="20"/>
      <c r="MMM510" s="20"/>
      <c r="MMN510" s="45"/>
      <c r="MMT510" s="20"/>
      <c r="MMU510" s="20"/>
      <c r="MMV510" s="45"/>
      <c r="MNB510" s="20"/>
      <c r="MNC510" s="20"/>
      <c r="MND510" s="45"/>
      <c r="MNJ510" s="20"/>
      <c r="MNK510" s="20"/>
      <c r="MNL510" s="45"/>
      <c r="MNR510" s="20"/>
      <c r="MNS510" s="20"/>
      <c r="MNT510" s="45"/>
      <c r="MNZ510" s="20"/>
      <c r="MOA510" s="20"/>
      <c r="MOB510" s="45"/>
      <c r="MOH510" s="20"/>
      <c r="MOI510" s="20"/>
      <c r="MOJ510" s="45"/>
      <c r="MOP510" s="20"/>
      <c r="MOQ510" s="20"/>
      <c r="MOR510" s="45"/>
      <c r="MOX510" s="20"/>
      <c r="MOY510" s="20"/>
      <c r="MOZ510" s="45"/>
      <c r="MPF510" s="20"/>
      <c r="MPG510" s="20"/>
      <c r="MPH510" s="45"/>
      <c r="MPN510" s="20"/>
      <c r="MPO510" s="20"/>
      <c r="MPP510" s="45"/>
      <c r="MPV510" s="20"/>
      <c r="MPW510" s="20"/>
      <c r="MPX510" s="45"/>
      <c r="MQD510" s="20"/>
      <c r="MQE510" s="20"/>
      <c r="MQF510" s="45"/>
      <c r="MQL510" s="20"/>
      <c r="MQM510" s="20"/>
      <c r="MQN510" s="45"/>
      <c r="MQT510" s="20"/>
      <c r="MQU510" s="20"/>
      <c r="MQV510" s="45"/>
      <c r="MRB510" s="20"/>
      <c r="MRC510" s="20"/>
      <c r="MRD510" s="45"/>
      <c r="MRJ510" s="20"/>
      <c r="MRK510" s="20"/>
      <c r="MRL510" s="45"/>
      <c r="MRR510" s="20"/>
      <c r="MRS510" s="20"/>
      <c r="MRT510" s="45"/>
      <c r="MRZ510" s="20"/>
      <c r="MSA510" s="20"/>
      <c r="MSB510" s="45"/>
      <c r="MSH510" s="20"/>
      <c r="MSI510" s="20"/>
      <c r="MSJ510" s="45"/>
      <c r="MSP510" s="20"/>
      <c r="MSQ510" s="20"/>
      <c r="MSR510" s="45"/>
      <c r="MSX510" s="20"/>
      <c r="MSY510" s="20"/>
      <c r="MSZ510" s="45"/>
      <c r="MTF510" s="20"/>
      <c r="MTG510" s="20"/>
      <c r="MTH510" s="45"/>
      <c r="MTN510" s="20"/>
      <c r="MTO510" s="20"/>
      <c r="MTP510" s="45"/>
      <c r="MTV510" s="20"/>
      <c r="MTW510" s="20"/>
      <c r="MTX510" s="45"/>
      <c r="MUD510" s="20"/>
      <c r="MUE510" s="20"/>
      <c r="MUF510" s="45"/>
      <c r="MUL510" s="20"/>
      <c r="MUM510" s="20"/>
      <c r="MUN510" s="45"/>
      <c r="MUT510" s="20"/>
      <c r="MUU510" s="20"/>
      <c r="MUV510" s="45"/>
      <c r="MVB510" s="20"/>
      <c r="MVC510" s="20"/>
      <c r="MVD510" s="45"/>
      <c r="MVJ510" s="20"/>
      <c r="MVK510" s="20"/>
      <c r="MVL510" s="45"/>
      <c r="MVR510" s="20"/>
      <c r="MVS510" s="20"/>
      <c r="MVT510" s="45"/>
      <c r="MVZ510" s="20"/>
      <c r="MWA510" s="20"/>
      <c r="MWB510" s="45"/>
      <c r="MWH510" s="20"/>
      <c r="MWI510" s="20"/>
      <c r="MWJ510" s="45"/>
      <c r="MWP510" s="20"/>
      <c r="MWQ510" s="20"/>
      <c r="MWR510" s="45"/>
      <c r="MWX510" s="20"/>
      <c r="MWY510" s="20"/>
      <c r="MWZ510" s="45"/>
      <c r="MXF510" s="20"/>
      <c r="MXG510" s="20"/>
      <c r="MXH510" s="45"/>
      <c r="MXN510" s="20"/>
      <c r="MXO510" s="20"/>
      <c r="MXP510" s="45"/>
      <c r="MXV510" s="20"/>
      <c r="MXW510" s="20"/>
      <c r="MXX510" s="45"/>
      <c r="MYD510" s="20"/>
      <c r="MYE510" s="20"/>
      <c r="MYF510" s="45"/>
      <c r="MYL510" s="20"/>
      <c r="MYM510" s="20"/>
      <c r="MYN510" s="45"/>
      <c r="MYT510" s="20"/>
      <c r="MYU510" s="20"/>
      <c r="MYV510" s="45"/>
      <c r="MZB510" s="20"/>
      <c r="MZC510" s="20"/>
      <c r="MZD510" s="45"/>
      <c r="MZJ510" s="20"/>
      <c r="MZK510" s="20"/>
      <c r="MZL510" s="45"/>
      <c r="MZR510" s="20"/>
      <c r="MZS510" s="20"/>
      <c r="MZT510" s="45"/>
      <c r="MZZ510" s="20"/>
      <c r="NAA510" s="20"/>
      <c r="NAB510" s="45"/>
      <c r="NAH510" s="20"/>
      <c r="NAI510" s="20"/>
      <c r="NAJ510" s="45"/>
      <c r="NAP510" s="20"/>
      <c r="NAQ510" s="20"/>
      <c r="NAR510" s="45"/>
      <c r="NAX510" s="20"/>
      <c r="NAY510" s="20"/>
      <c r="NAZ510" s="45"/>
      <c r="NBF510" s="20"/>
      <c r="NBG510" s="20"/>
      <c r="NBH510" s="45"/>
      <c r="NBN510" s="20"/>
      <c r="NBO510" s="20"/>
      <c r="NBP510" s="45"/>
      <c r="NBV510" s="20"/>
      <c r="NBW510" s="20"/>
      <c r="NBX510" s="45"/>
      <c r="NCD510" s="20"/>
      <c r="NCE510" s="20"/>
      <c r="NCF510" s="45"/>
      <c r="NCL510" s="20"/>
      <c r="NCM510" s="20"/>
      <c r="NCN510" s="45"/>
      <c r="NCT510" s="20"/>
      <c r="NCU510" s="20"/>
      <c r="NCV510" s="45"/>
      <c r="NDB510" s="20"/>
      <c r="NDC510" s="20"/>
      <c r="NDD510" s="45"/>
      <c r="NDJ510" s="20"/>
      <c r="NDK510" s="20"/>
      <c r="NDL510" s="45"/>
      <c r="NDR510" s="20"/>
      <c r="NDS510" s="20"/>
      <c r="NDT510" s="45"/>
      <c r="NDZ510" s="20"/>
      <c r="NEA510" s="20"/>
      <c r="NEB510" s="45"/>
      <c r="NEH510" s="20"/>
      <c r="NEI510" s="20"/>
      <c r="NEJ510" s="45"/>
      <c r="NEP510" s="20"/>
      <c r="NEQ510" s="20"/>
      <c r="NER510" s="45"/>
      <c r="NEX510" s="20"/>
      <c r="NEY510" s="20"/>
      <c r="NEZ510" s="45"/>
      <c r="NFF510" s="20"/>
      <c r="NFG510" s="20"/>
      <c r="NFH510" s="45"/>
      <c r="NFN510" s="20"/>
      <c r="NFO510" s="20"/>
      <c r="NFP510" s="45"/>
      <c r="NFV510" s="20"/>
      <c r="NFW510" s="20"/>
      <c r="NFX510" s="45"/>
      <c r="NGD510" s="20"/>
      <c r="NGE510" s="20"/>
      <c r="NGF510" s="45"/>
      <c r="NGL510" s="20"/>
      <c r="NGM510" s="20"/>
      <c r="NGN510" s="45"/>
      <c r="NGT510" s="20"/>
      <c r="NGU510" s="20"/>
      <c r="NGV510" s="45"/>
      <c r="NHB510" s="20"/>
      <c r="NHC510" s="20"/>
      <c r="NHD510" s="45"/>
      <c r="NHJ510" s="20"/>
      <c r="NHK510" s="20"/>
      <c r="NHL510" s="45"/>
      <c r="NHR510" s="20"/>
      <c r="NHS510" s="20"/>
      <c r="NHT510" s="45"/>
      <c r="NHZ510" s="20"/>
      <c r="NIA510" s="20"/>
      <c r="NIB510" s="45"/>
      <c r="NIH510" s="20"/>
      <c r="NII510" s="20"/>
      <c r="NIJ510" s="45"/>
      <c r="NIP510" s="20"/>
      <c r="NIQ510" s="20"/>
      <c r="NIR510" s="45"/>
      <c r="NIX510" s="20"/>
      <c r="NIY510" s="20"/>
      <c r="NIZ510" s="45"/>
      <c r="NJF510" s="20"/>
      <c r="NJG510" s="20"/>
      <c r="NJH510" s="45"/>
      <c r="NJN510" s="20"/>
      <c r="NJO510" s="20"/>
      <c r="NJP510" s="45"/>
      <c r="NJV510" s="20"/>
      <c r="NJW510" s="20"/>
      <c r="NJX510" s="45"/>
      <c r="NKD510" s="20"/>
      <c r="NKE510" s="20"/>
      <c r="NKF510" s="45"/>
      <c r="NKL510" s="20"/>
      <c r="NKM510" s="20"/>
      <c r="NKN510" s="45"/>
      <c r="NKT510" s="20"/>
      <c r="NKU510" s="20"/>
      <c r="NKV510" s="45"/>
      <c r="NLB510" s="20"/>
      <c r="NLC510" s="20"/>
      <c r="NLD510" s="45"/>
      <c r="NLJ510" s="20"/>
      <c r="NLK510" s="20"/>
      <c r="NLL510" s="45"/>
      <c r="NLR510" s="20"/>
      <c r="NLS510" s="20"/>
      <c r="NLT510" s="45"/>
      <c r="NLZ510" s="20"/>
      <c r="NMA510" s="20"/>
      <c r="NMB510" s="45"/>
      <c r="NMH510" s="20"/>
      <c r="NMI510" s="20"/>
      <c r="NMJ510" s="45"/>
      <c r="NMP510" s="20"/>
      <c r="NMQ510" s="20"/>
      <c r="NMR510" s="45"/>
      <c r="NMX510" s="20"/>
      <c r="NMY510" s="20"/>
      <c r="NMZ510" s="45"/>
      <c r="NNF510" s="20"/>
      <c r="NNG510" s="20"/>
      <c r="NNH510" s="45"/>
      <c r="NNN510" s="20"/>
      <c r="NNO510" s="20"/>
      <c r="NNP510" s="45"/>
      <c r="NNV510" s="20"/>
      <c r="NNW510" s="20"/>
      <c r="NNX510" s="45"/>
      <c r="NOD510" s="20"/>
      <c r="NOE510" s="20"/>
      <c r="NOF510" s="45"/>
      <c r="NOL510" s="20"/>
      <c r="NOM510" s="20"/>
      <c r="NON510" s="45"/>
      <c r="NOT510" s="20"/>
      <c r="NOU510" s="20"/>
      <c r="NOV510" s="45"/>
      <c r="NPB510" s="20"/>
      <c r="NPC510" s="20"/>
      <c r="NPD510" s="45"/>
      <c r="NPJ510" s="20"/>
      <c r="NPK510" s="20"/>
      <c r="NPL510" s="45"/>
      <c r="NPR510" s="20"/>
      <c r="NPS510" s="20"/>
      <c r="NPT510" s="45"/>
      <c r="NPZ510" s="20"/>
      <c r="NQA510" s="20"/>
      <c r="NQB510" s="45"/>
      <c r="NQH510" s="20"/>
      <c r="NQI510" s="20"/>
      <c r="NQJ510" s="45"/>
      <c r="NQP510" s="20"/>
      <c r="NQQ510" s="20"/>
      <c r="NQR510" s="45"/>
      <c r="NQX510" s="20"/>
      <c r="NQY510" s="20"/>
      <c r="NQZ510" s="45"/>
      <c r="NRF510" s="20"/>
      <c r="NRG510" s="20"/>
      <c r="NRH510" s="45"/>
      <c r="NRN510" s="20"/>
      <c r="NRO510" s="20"/>
      <c r="NRP510" s="45"/>
      <c r="NRV510" s="20"/>
      <c r="NRW510" s="20"/>
      <c r="NRX510" s="45"/>
      <c r="NSD510" s="20"/>
      <c r="NSE510" s="20"/>
      <c r="NSF510" s="45"/>
      <c r="NSL510" s="20"/>
      <c r="NSM510" s="20"/>
      <c r="NSN510" s="45"/>
      <c r="NST510" s="20"/>
      <c r="NSU510" s="20"/>
      <c r="NSV510" s="45"/>
      <c r="NTB510" s="20"/>
      <c r="NTC510" s="20"/>
      <c r="NTD510" s="45"/>
      <c r="NTJ510" s="20"/>
      <c r="NTK510" s="20"/>
      <c r="NTL510" s="45"/>
      <c r="NTR510" s="20"/>
      <c r="NTS510" s="20"/>
      <c r="NTT510" s="45"/>
      <c r="NTZ510" s="20"/>
      <c r="NUA510" s="20"/>
      <c r="NUB510" s="45"/>
      <c r="NUH510" s="20"/>
      <c r="NUI510" s="20"/>
      <c r="NUJ510" s="45"/>
      <c r="NUP510" s="20"/>
      <c r="NUQ510" s="20"/>
      <c r="NUR510" s="45"/>
      <c r="NUX510" s="20"/>
      <c r="NUY510" s="20"/>
      <c r="NUZ510" s="45"/>
      <c r="NVF510" s="20"/>
      <c r="NVG510" s="20"/>
      <c r="NVH510" s="45"/>
      <c r="NVN510" s="20"/>
      <c r="NVO510" s="20"/>
      <c r="NVP510" s="45"/>
      <c r="NVV510" s="20"/>
      <c r="NVW510" s="20"/>
      <c r="NVX510" s="45"/>
      <c r="NWD510" s="20"/>
      <c r="NWE510" s="20"/>
      <c r="NWF510" s="45"/>
      <c r="NWL510" s="20"/>
      <c r="NWM510" s="20"/>
      <c r="NWN510" s="45"/>
      <c r="NWT510" s="20"/>
      <c r="NWU510" s="20"/>
      <c r="NWV510" s="45"/>
      <c r="NXB510" s="20"/>
      <c r="NXC510" s="20"/>
      <c r="NXD510" s="45"/>
      <c r="NXJ510" s="20"/>
      <c r="NXK510" s="20"/>
      <c r="NXL510" s="45"/>
      <c r="NXR510" s="20"/>
      <c r="NXS510" s="20"/>
      <c r="NXT510" s="45"/>
      <c r="NXZ510" s="20"/>
      <c r="NYA510" s="20"/>
      <c r="NYB510" s="45"/>
      <c r="NYH510" s="20"/>
      <c r="NYI510" s="20"/>
      <c r="NYJ510" s="45"/>
      <c r="NYP510" s="20"/>
      <c r="NYQ510" s="20"/>
      <c r="NYR510" s="45"/>
      <c r="NYX510" s="20"/>
      <c r="NYY510" s="20"/>
      <c r="NYZ510" s="45"/>
      <c r="NZF510" s="20"/>
      <c r="NZG510" s="20"/>
      <c r="NZH510" s="45"/>
      <c r="NZN510" s="20"/>
      <c r="NZO510" s="20"/>
      <c r="NZP510" s="45"/>
      <c r="NZV510" s="20"/>
      <c r="NZW510" s="20"/>
      <c r="NZX510" s="45"/>
      <c r="OAD510" s="20"/>
      <c r="OAE510" s="20"/>
      <c r="OAF510" s="45"/>
      <c r="OAL510" s="20"/>
      <c r="OAM510" s="20"/>
      <c r="OAN510" s="45"/>
      <c r="OAT510" s="20"/>
      <c r="OAU510" s="20"/>
      <c r="OAV510" s="45"/>
      <c r="OBB510" s="20"/>
      <c r="OBC510" s="20"/>
      <c r="OBD510" s="45"/>
      <c r="OBJ510" s="20"/>
      <c r="OBK510" s="20"/>
      <c r="OBL510" s="45"/>
      <c r="OBR510" s="20"/>
      <c r="OBS510" s="20"/>
      <c r="OBT510" s="45"/>
      <c r="OBZ510" s="20"/>
      <c r="OCA510" s="20"/>
      <c r="OCB510" s="45"/>
      <c r="OCH510" s="20"/>
      <c r="OCI510" s="20"/>
      <c r="OCJ510" s="45"/>
      <c r="OCP510" s="20"/>
      <c r="OCQ510" s="20"/>
      <c r="OCR510" s="45"/>
      <c r="OCX510" s="20"/>
      <c r="OCY510" s="20"/>
      <c r="OCZ510" s="45"/>
      <c r="ODF510" s="20"/>
      <c r="ODG510" s="20"/>
      <c r="ODH510" s="45"/>
      <c r="ODN510" s="20"/>
      <c r="ODO510" s="20"/>
      <c r="ODP510" s="45"/>
      <c r="ODV510" s="20"/>
      <c r="ODW510" s="20"/>
      <c r="ODX510" s="45"/>
      <c r="OED510" s="20"/>
      <c r="OEE510" s="20"/>
      <c r="OEF510" s="45"/>
      <c r="OEL510" s="20"/>
      <c r="OEM510" s="20"/>
      <c r="OEN510" s="45"/>
      <c r="OET510" s="20"/>
      <c r="OEU510" s="20"/>
      <c r="OEV510" s="45"/>
      <c r="OFB510" s="20"/>
      <c r="OFC510" s="20"/>
      <c r="OFD510" s="45"/>
      <c r="OFJ510" s="20"/>
      <c r="OFK510" s="20"/>
      <c r="OFL510" s="45"/>
      <c r="OFR510" s="20"/>
      <c r="OFS510" s="20"/>
      <c r="OFT510" s="45"/>
      <c r="OFZ510" s="20"/>
      <c r="OGA510" s="20"/>
      <c r="OGB510" s="45"/>
      <c r="OGH510" s="20"/>
      <c r="OGI510" s="20"/>
      <c r="OGJ510" s="45"/>
      <c r="OGP510" s="20"/>
      <c r="OGQ510" s="20"/>
      <c r="OGR510" s="45"/>
      <c r="OGX510" s="20"/>
      <c r="OGY510" s="20"/>
      <c r="OGZ510" s="45"/>
      <c r="OHF510" s="20"/>
      <c r="OHG510" s="20"/>
      <c r="OHH510" s="45"/>
      <c r="OHN510" s="20"/>
      <c r="OHO510" s="20"/>
      <c r="OHP510" s="45"/>
      <c r="OHV510" s="20"/>
      <c r="OHW510" s="20"/>
      <c r="OHX510" s="45"/>
      <c r="OID510" s="20"/>
      <c r="OIE510" s="20"/>
      <c r="OIF510" s="45"/>
      <c r="OIL510" s="20"/>
      <c r="OIM510" s="20"/>
      <c r="OIN510" s="45"/>
      <c r="OIT510" s="20"/>
      <c r="OIU510" s="20"/>
      <c r="OIV510" s="45"/>
      <c r="OJB510" s="20"/>
      <c r="OJC510" s="20"/>
      <c r="OJD510" s="45"/>
      <c r="OJJ510" s="20"/>
      <c r="OJK510" s="20"/>
      <c r="OJL510" s="45"/>
      <c r="OJR510" s="20"/>
      <c r="OJS510" s="20"/>
      <c r="OJT510" s="45"/>
      <c r="OJZ510" s="20"/>
      <c r="OKA510" s="20"/>
      <c r="OKB510" s="45"/>
      <c r="OKH510" s="20"/>
      <c r="OKI510" s="20"/>
      <c r="OKJ510" s="45"/>
      <c r="OKP510" s="20"/>
      <c r="OKQ510" s="20"/>
      <c r="OKR510" s="45"/>
      <c r="OKX510" s="20"/>
      <c r="OKY510" s="20"/>
      <c r="OKZ510" s="45"/>
      <c r="OLF510" s="20"/>
      <c r="OLG510" s="20"/>
      <c r="OLH510" s="45"/>
      <c r="OLN510" s="20"/>
      <c r="OLO510" s="20"/>
      <c r="OLP510" s="45"/>
      <c r="OLV510" s="20"/>
      <c r="OLW510" s="20"/>
      <c r="OLX510" s="45"/>
      <c r="OMD510" s="20"/>
      <c r="OME510" s="20"/>
      <c r="OMF510" s="45"/>
      <c r="OML510" s="20"/>
      <c r="OMM510" s="20"/>
      <c r="OMN510" s="45"/>
      <c r="OMT510" s="20"/>
      <c r="OMU510" s="20"/>
      <c r="OMV510" s="45"/>
      <c r="ONB510" s="20"/>
      <c r="ONC510" s="20"/>
      <c r="OND510" s="45"/>
      <c r="ONJ510" s="20"/>
      <c r="ONK510" s="20"/>
      <c r="ONL510" s="45"/>
      <c r="ONR510" s="20"/>
      <c r="ONS510" s="20"/>
      <c r="ONT510" s="45"/>
      <c r="ONZ510" s="20"/>
      <c r="OOA510" s="20"/>
      <c r="OOB510" s="45"/>
      <c r="OOH510" s="20"/>
      <c r="OOI510" s="20"/>
      <c r="OOJ510" s="45"/>
      <c r="OOP510" s="20"/>
      <c r="OOQ510" s="20"/>
      <c r="OOR510" s="45"/>
      <c r="OOX510" s="20"/>
      <c r="OOY510" s="20"/>
      <c r="OOZ510" s="45"/>
      <c r="OPF510" s="20"/>
      <c r="OPG510" s="20"/>
      <c r="OPH510" s="45"/>
      <c r="OPN510" s="20"/>
      <c r="OPO510" s="20"/>
      <c r="OPP510" s="45"/>
      <c r="OPV510" s="20"/>
      <c r="OPW510" s="20"/>
      <c r="OPX510" s="45"/>
      <c r="OQD510" s="20"/>
      <c r="OQE510" s="20"/>
      <c r="OQF510" s="45"/>
      <c r="OQL510" s="20"/>
      <c r="OQM510" s="20"/>
      <c r="OQN510" s="45"/>
      <c r="OQT510" s="20"/>
      <c r="OQU510" s="20"/>
      <c r="OQV510" s="45"/>
      <c r="ORB510" s="20"/>
      <c r="ORC510" s="20"/>
      <c r="ORD510" s="45"/>
      <c r="ORJ510" s="20"/>
      <c r="ORK510" s="20"/>
      <c r="ORL510" s="45"/>
      <c r="ORR510" s="20"/>
      <c r="ORS510" s="20"/>
      <c r="ORT510" s="45"/>
      <c r="ORZ510" s="20"/>
      <c r="OSA510" s="20"/>
      <c r="OSB510" s="45"/>
      <c r="OSH510" s="20"/>
      <c r="OSI510" s="20"/>
      <c r="OSJ510" s="45"/>
      <c r="OSP510" s="20"/>
      <c r="OSQ510" s="20"/>
      <c r="OSR510" s="45"/>
      <c r="OSX510" s="20"/>
      <c r="OSY510" s="20"/>
      <c r="OSZ510" s="45"/>
      <c r="OTF510" s="20"/>
      <c r="OTG510" s="20"/>
      <c r="OTH510" s="45"/>
      <c r="OTN510" s="20"/>
      <c r="OTO510" s="20"/>
      <c r="OTP510" s="45"/>
      <c r="OTV510" s="20"/>
      <c r="OTW510" s="20"/>
      <c r="OTX510" s="45"/>
      <c r="OUD510" s="20"/>
      <c r="OUE510" s="20"/>
      <c r="OUF510" s="45"/>
      <c r="OUL510" s="20"/>
      <c r="OUM510" s="20"/>
      <c r="OUN510" s="45"/>
      <c r="OUT510" s="20"/>
      <c r="OUU510" s="20"/>
      <c r="OUV510" s="45"/>
      <c r="OVB510" s="20"/>
      <c r="OVC510" s="20"/>
      <c r="OVD510" s="45"/>
      <c r="OVJ510" s="20"/>
      <c r="OVK510" s="20"/>
      <c r="OVL510" s="45"/>
      <c r="OVR510" s="20"/>
      <c r="OVS510" s="20"/>
      <c r="OVT510" s="45"/>
      <c r="OVZ510" s="20"/>
      <c r="OWA510" s="20"/>
      <c r="OWB510" s="45"/>
      <c r="OWH510" s="20"/>
      <c r="OWI510" s="20"/>
      <c r="OWJ510" s="45"/>
      <c r="OWP510" s="20"/>
      <c r="OWQ510" s="20"/>
      <c r="OWR510" s="45"/>
      <c r="OWX510" s="20"/>
      <c r="OWY510" s="20"/>
      <c r="OWZ510" s="45"/>
      <c r="OXF510" s="20"/>
      <c r="OXG510" s="20"/>
      <c r="OXH510" s="45"/>
      <c r="OXN510" s="20"/>
      <c r="OXO510" s="20"/>
      <c r="OXP510" s="45"/>
      <c r="OXV510" s="20"/>
      <c r="OXW510" s="20"/>
      <c r="OXX510" s="45"/>
      <c r="OYD510" s="20"/>
      <c r="OYE510" s="20"/>
      <c r="OYF510" s="45"/>
      <c r="OYL510" s="20"/>
      <c r="OYM510" s="20"/>
      <c r="OYN510" s="45"/>
      <c r="OYT510" s="20"/>
      <c r="OYU510" s="20"/>
      <c r="OYV510" s="45"/>
      <c r="OZB510" s="20"/>
      <c r="OZC510" s="20"/>
      <c r="OZD510" s="45"/>
      <c r="OZJ510" s="20"/>
      <c r="OZK510" s="20"/>
      <c r="OZL510" s="45"/>
      <c r="OZR510" s="20"/>
      <c r="OZS510" s="20"/>
      <c r="OZT510" s="45"/>
      <c r="OZZ510" s="20"/>
      <c r="PAA510" s="20"/>
      <c r="PAB510" s="45"/>
      <c r="PAH510" s="20"/>
      <c r="PAI510" s="20"/>
      <c r="PAJ510" s="45"/>
      <c r="PAP510" s="20"/>
      <c r="PAQ510" s="20"/>
      <c r="PAR510" s="45"/>
      <c r="PAX510" s="20"/>
      <c r="PAY510" s="20"/>
      <c r="PAZ510" s="45"/>
      <c r="PBF510" s="20"/>
      <c r="PBG510" s="20"/>
      <c r="PBH510" s="45"/>
      <c r="PBN510" s="20"/>
      <c r="PBO510" s="20"/>
      <c r="PBP510" s="45"/>
      <c r="PBV510" s="20"/>
      <c r="PBW510" s="20"/>
      <c r="PBX510" s="45"/>
      <c r="PCD510" s="20"/>
      <c r="PCE510" s="20"/>
      <c r="PCF510" s="45"/>
      <c r="PCL510" s="20"/>
      <c r="PCM510" s="20"/>
      <c r="PCN510" s="45"/>
      <c r="PCT510" s="20"/>
      <c r="PCU510" s="20"/>
      <c r="PCV510" s="45"/>
      <c r="PDB510" s="20"/>
      <c r="PDC510" s="20"/>
      <c r="PDD510" s="45"/>
      <c r="PDJ510" s="20"/>
      <c r="PDK510" s="20"/>
      <c r="PDL510" s="45"/>
      <c r="PDR510" s="20"/>
      <c r="PDS510" s="20"/>
      <c r="PDT510" s="45"/>
      <c r="PDZ510" s="20"/>
      <c r="PEA510" s="20"/>
      <c r="PEB510" s="45"/>
      <c r="PEH510" s="20"/>
      <c r="PEI510" s="20"/>
      <c r="PEJ510" s="45"/>
      <c r="PEP510" s="20"/>
      <c r="PEQ510" s="20"/>
      <c r="PER510" s="45"/>
      <c r="PEX510" s="20"/>
      <c r="PEY510" s="20"/>
      <c r="PEZ510" s="45"/>
      <c r="PFF510" s="20"/>
      <c r="PFG510" s="20"/>
      <c r="PFH510" s="45"/>
      <c r="PFN510" s="20"/>
      <c r="PFO510" s="20"/>
      <c r="PFP510" s="45"/>
      <c r="PFV510" s="20"/>
      <c r="PFW510" s="20"/>
      <c r="PFX510" s="45"/>
      <c r="PGD510" s="20"/>
      <c r="PGE510" s="20"/>
      <c r="PGF510" s="45"/>
      <c r="PGL510" s="20"/>
      <c r="PGM510" s="20"/>
      <c r="PGN510" s="45"/>
      <c r="PGT510" s="20"/>
      <c r="PGU510" s="20"/>
      <c r="PGV510" s="45"/>
      <c r="PHB510" s="20"/>
      <c r="PHC510" s="20"/>
      <c r="PHD510" s="45"/>
      <c r="PHJ510" s="20"/>
      <c r="PHK510" s="20"/>
      <c r="PHL510" s="45"/>
      <c r="PHR510" s="20"/>
      <c r="PHS510" s="20"/>
      <c r="PHT510" s="45"/>
      <c r="PHZ510" s="20"/>
      <c r="PIA510" s="20"/>
      <c r="PIB510" s="45"/>
      <c r="PIH510" s="20"/>
      <c r="PII510" s="20"/>
      <c r="PIJ510" s="45"/>
      <c r="PIP510" s="20"/>
      <c r="PIQ510" s="20"/>
      <c r="PIR510" s="45"/>
      <c r="PIX510" s="20"/>
      <c r="PIY510" s="20"/>
      <c r="PIZ510" s="45"/>
      <c r="PJF510" s="20"/>
      <c r="PJG510" s="20"/>
      <c r="PJH510" s="45"/>
      <c r="PJN510" s="20"/>
      <c r="PJO510" s="20"/>
      <c r="PJP510" s="45"/>
      <c r="PJV510" s="20"/>
      <c r="PJW510" s="20"/>
      <c r="PJX510" s="45"/>
      <c r="PKD510" s="20"/>
      <c r="PKE510" s="20"/>
      <c r="PKF510" s="45"/>
      <c r="PKL510" s="20"/>
      <c r="PKM510" s="20"/>
      <c r="PKN510" s="45"/>
      <c r="PKT510" s="20"/>
      <c r="PKU510" s="20"/>
      <c r="PKV510" s="45"/>
      <c r="PLB510" s="20"/>
      <c r="PLC510" s="20"/>
      <c r="PLD510" s="45"/>
      <c r="PLJ510" s="20"/>
      <c r="PLK510" s="20"/>
      <c r="PLL510" s="45"/>
      <c r="PLR510" s="20"/>
      <c r="PLS510" s="20"/>
      <c r="PLT510" s="45"/>
      <c r="PLZ510" s="20"/>
      <c r="PMA510" s="20"/>
      <c r="PMB510" s="45"/>
      <c r="PMH510" s="20"/>
      <c r="PMI510" s="20"/>
      <c r="PMJ510" s="45"/>
      <c r="PMP510" s="20"/>
      <c r="PMQ510" s="20"/>
      <c r="PMR510" s="45"/>
      <c r="PMX510" s="20"/>
      <c r="PMY510" s="20"/>
      <c r="PMZ510" s="45"/>
      <c r="PNF510" s="20"/>
      <c r="PNG510" s="20"/>
      <c r="PNH510" s="45"/>
      <c r="PNN510" s="20"/>
      <c r="PNO510" s="20"/>
      <c r="PNP510" s="45"/>
      <c r="PNV510" s="20"/>
      <c r="PNW510" s="20"/>
      <c r="PNX510" s="45"/>
      <c r="POD510" s="20"/>
      <c r="POE510" s="20"/>
      <c r="POF510" s="45"/>
      <c r="POL510" s="20"/>
      <c r="POM510" s="20"/>
      <c r="PON510" s="45"/>
      <c r="POT510" s="20"/>
      <c r="POU510" s="20"/>
      <c r="POV510" s="45"/>
      <c r="PPB510" s="20"/>
      <c r="PPC510" s="20"/>
      <c r="PPD510" s="45"/>
      <c r="PPJ510" s="20"/>
      <c r="PPK510" s="20"/>
      <c r="PPL510" s="45"/>
      <c r="PPR510" s="20"/>
      <c r="PPS510" s="20"/>
      <c r="PPT510" s="45"/>
      <c r="PPZ510" s="20"/>
      <c r="PQA510" s="20"/>
      <c r="PQB510" s="45"/>
      <c r="PQH510" s="20"/>
      <c r="PQI510" s="20"/>
      <c r="PQJ510" s="45"/>
      <c r="PQP510" s="20"/>
      <c r="PQQ510" s="20"/>
      <c r="PQR510" s="45"/>
      <c r="PQX510" s="20"/>
      <c r="PQY510" s="20"/>
      <c r="PQZ510" s="45"/>
      <c r="PRF510" s="20"/>
      <c r="PRG510" s="20"/>
      <c r="PRH510" s="45"/>
      <c r="PRN510" s="20"/>
      <c r="PRO510" s="20"/>
      <c r="PRP510" s="45"/>
      <c r="PRV510" s="20"/>
      <c r="PRW510" s="20"/>
      <c r="PRX510" s="45"/>
      <c r="PSD510" s="20"/>
      <c r="PSE510" s="20"/>
      <c r="PSF510" s="45"/>
      <c r="PSL510" s="20"/>
      <c r="PSM510" s="20"/>
      <c r="PSN510" s="45"/>
      <c r="PST510" s="20"/>
      <c r="PSU510" s="20"/>
      <c r="PSV510" s="45"/>
      <c r="PTB510" s="20"/>
      <c r="PTC510" s="20"/>
      <c r="PTD510" s="45"/>
      <c r="PTJ510" s="20"/>
      <c r="PTK510" s="20"/>
      <c r="PTL510" s="45"/>
      <c r="PTR510" s="20"/>
      <c r="PTS510" s="20"/>
      <c r="PTT510" s="45"/>
      <c r="PTZ510" s="20"/>
      <c r="PUA510" s="20"/>
      <c r="PUB510" s="45"/>
      <c r="PUH510" s="20"/>
      <c r="PUI510" s="20"/>
      <c r="PUJ510" s="45"/>
      <c r="PUP510" s="20"/>
      <c r="PUQ510" s="20"/>
      <c r="PUR510" s="45"/>
      <c r="PUX510" s="20"/>
      <c r="PUY510" s="20"/>
      <c r="PUZ510" s="45"/>
      <c r="PVF510" s="20"/>
      <c r="PVG510" s="20"/>
      <c r="PVH510" s="45"/>
      <c r="PVN510" s="20"/>
      <c r="PVO510" s="20"/>
      <c r="PVP510" s="45"/>
      <c r="PVV510" s="20"/>
      <c r="PVW510" s="20"/>
      <c r="PVX510" s="45"/>
      <c r="PWD510" s="20"/>
      <c r="PWE510" s="20"/>
      <c r="PWF510" s="45"/>
      <c r="PWL510" s="20"/>
      <c r="PWM510" s="20"/>
      <c r="PWN510" s="45"/>
      <c r="PWT510" s="20"/>
      <c r="PWU510" s="20"/>
      <c r="PWV510" s="45"/>
      <c r="PXB510" s="20"/>
      <c r="PXC510" s="20"/>
      <c r="PXD510" s="45"/>
      <c r="PXJ510" s="20"/>
      <c r="PXK510" s="20"/>
      <c r="PXL510" s="45"/>
      <c r="PXR510" s="20"/>
      <c r="PXS510" s="20"/>
      <c r="PXT510" s="45"/>
      <c r="PXZ510" s="20"/>
      <c r="PYA510" s="20"/>
      <c r="PYB510" s="45"/>
      <c r="PYH510" s="20"/>
      <c r="PYI510" s="20"/>
      <c r="PYJ510" s="45"/>
      <c r="PYP510" s="20"/>
      <c r="PYQ510" s="20"/>
      <c r="PYR510" s="45"/>
      <c r="PYX510" s="20"/>
      <c r="PYY510" s="20"/>
      <c r="PYZ510" s="45"/>
      <c r="PZF510" s="20"/>
      <c r="PZG510" s="20"/>
      <c r="PZH510" s="45"/>
      <c r="PZN510" s="20"/>
      <c r="PZO510" s="20"/>
      <c r="PZP510" s="45"/>
      <c r="PZV510" s="20"/>
      <c r="PZW510" s="20"/>
      <c r="PZX510" s="45"/>
      <c r="QAD510" s="20"/>
      <c r="QAE510" s="20"/>
      <c r="QAF510" s="45"/>
      <c r="QAL510" s="20"/>
      <c r="QAM510" s="20"/>
      <c r="QAN510" s="45"/>
      <c r="QAT510" s="20"/>
      <c r="QAU510" s="20"/>
      <c r="QAV510" s="45"/>
      <c r="QBB510" s="20"/>
      <c r="QBC510" s="20"/>
      <c r="QBD510" s="45"/>
      <c r="QBJ510" s="20"/>
      <c r="QBK510" s="20"/>
      <c r="QBL510" s="45"/>
      <c r="QBR510" s="20"/>
      <c r="QBS510" s="20"/>
      <c r="QBT510" s="45"/>
      <c r="QBZ510" s="20"/>
      <c r="QCA510" s="20"/>
      <c r="QCB510" s="45"/>
      <c r="QCH510" s="20"/>
      <c r="QCI510" s="20"/>
      <c r="QCJ510" s="45"/>
      <c r="QCP510" s="20"/>
      <c r="QCQ510" s="20"/>
      <c r="QCR510" s="45"/>
      <c r="QCX510" s="20"/>
      <c r="QCY510" s="20"/>
      <c r="QCZ510" s="45"/>
      <c r="QDF510" s="20"/>
      <c r="QDG510" s="20"/>
      <c r="QDH510" s="45"/>
      <c r="QDN510" s="20"/>
      <c r="QDO510" s="20"/>
      <c r="QDP510" s="45"/>
      <c r="QDV510" s="20"/>
      <c r="QDW510" s="20"/>
      <c r="QDX510" s="45"/>
      <c r="QED510" s="20"/>
      <c r="QEE510" s="20"/>
      <c r="QEF510" s="45"/>
      <c r="QEL510" s="20"/>
      <c r="QEM510" s="20"/>
      <c r="QEN510" s="45"/>
      <c r="QET510" s="20"/>
      <c r="QEU510" s="20"/>
      <c r="QEV510" s="45"/>
      <c r="QFB510" s="20"/>
      <c r="QFC510" s="20"/>
      <c r="QFD510" s="45"/>
      <c r="QFJ510" s="20"/>
      <c r="QFK510" s="20"/>
      <c r="QFL510" s="45"/>
      <c r="QFR510" s="20"/>
      <c r="QFS510" s="20"/>
      <c r="QFT510" s="45"/>
      <c r="QFZ510" s="20"/>
      <c r="QGA510" s="20"/>
      <c r="QGB510" s="45"/>
      <c r="QGH510" s="20"/>
      <c r="QGI510" s="20"/>
      <c r="QGJ510" s="45"/>
      <c r="QGP510" s="20"/>
      <c r="QGQ510" s="20"/>
      <c r="QGR510" s="45"/>
      <c r="QGX510" s="20"/>
      <c r="QGY510" s="20"/>
      <c r="QGZ510" s="45"/>
      <c r="QHF510" s="20"/>
      <c r="QHG510" s="20"/>
      <c r="QHH510" s="45"/>
      <c r="QHN510" s="20"/>
      <c r="QHO510" s="20"/>
      <c r="QHP510" s="45"/>
      <c r="QHV510" s="20"/>
      <c r="QHW510" s="20"/>
      <c r="QHX510" s="45"/>
      <c r="QID510" s="20"/>
      <c r="QIE510" s="20"/>
      <c r="QIF510" s="45"/>
      <c r="QIL510" s="20"/>
      <c r="QIM510" s="20"/>
      <c r="QIN510" s="45"/>
      <c r="QIT510" s="20"/>
      <c r="QIU510" s="20"/>
      <c r="QIV510" s="45"/>
      <c r="QJB510" s="20"/>
      <c r="QJC510" s="20"/>
      <c r="QJD510" s="45"/>
      <c r="QJJ510" s="20"/>
      <c r="QJK510" s="20"/>
      <c r="QJL510" s="45"/>
      <c r="QJR510" s="20"/>
      <c r="QJS510" s="20"/>
      <c r="QJT510" s="45"/>
      <c r="QJZ510" s="20"/>
      <c r="QKA510" s="20"/>
      <c r="QKB510" s="45"/>
      <c r="QKH510" s="20"/>
      <c r="QKI510" s="20"/>
      <c r="QKJ510" s="45"/>
      <c r="QKP510" s="20"/>
      <c r="QKQ510" s="20"/>
      <c r="QKR510" s="45"/>
      <c r="QKX510" s="20"/>
      <c r="QKY510" s="20"/>
      <c r="QKZ510" s="45"/>
      <c r="QLF510" s="20"/>
      <c r="QLG510" s="20"/>
      <c r="QLH510" s="45"/>
      <c r="QLN510" s="20"/>
      <c r="QLO510" s="20"/>
      <c r="QLP510" s="45"/>
      <c r="QLV510" s="20"/>
      <c r="QLW510" s="20"/>
      <c r="QLX510" s="45"/>
      <c r="QMD510" s="20"/>
      <c r="QME510" s="20"/>
      <c r="QMF510" s="45"/>
      <c r="QML510" s="20"/>
      <c r="QMM510" s="20"/>
      <c r="QMN510" s="45"/>
      <c r="QMT510" s="20"/>
      <c r="QMU510" s="20"/>
      <c r="QMV510" s="45"/>
      <c r="QNB510" s="20"/>
      <c r="QNC510" s="20"/>
      <c r="QND510" s="45"/>
      <c r="QNJ510" s="20"/>
      <c r="QNK510" s="20"/>
      <c r="QNL510" s="45"/>
      <c r="QNR510" s="20"/>
      <c r="QNS510" s="20"/>
      <c r="QNT510" s="45"/>
      <c r="QNZ510" s="20"/>
      <c r="QOA510" s="20"/>
      <c r="QOB510" s="45"/>
      <c r="QOH510" s="20"/>
      <c r="QOI510" s="20"/>
      <c r="QOJ510" s="45"/>
      <c r="QOP510" s="20"/>
      <c r="QOQ510" s="20"/>
      <c r="QOR510" s="45"/>
      <c r="QOX510" s="20"/>
      <c r="QOY510" s="20"/>
      <c r="QOZ510" s="45"/>
      <c r="QPF510" s="20"/>
      <c r="QPG510" s="20"/>
      <c r="QPH510" s="45"/>
      <c r="QPN510" s="20"/>
      <c r="QPO510" s="20"/>
      <c r="QPP510" s="45"/>
      <c r="QPV510" s="20"/>
      <c r="QPW510" s="20"/>
      <c r="QPX510" s="45"/>
      <c r="QQD510" s="20"/>
      <c r="QQE510" s="20"/>
      <c r="QQF510" s="45"/>
      <c r="QQL510" s="20"/>
      <c r="QQM510" s="20"/>
      <c r="QQN510" s="45"/>
      <c r="QQT510" s="20"/>
      <c r="QQU510" s="20"/>
      <c r="QQV510" s="45"/>
      <c r="QRB510" s="20"/>
      <c r="QRC510" s="20"/>
      <c r="QRD510" s="45"/>
      <c r="QRJ510" s="20"/>
      <c r="QRK510" s="20"/>
      <c r="QRL510" s="45"/>
      <c r="QRR510" s="20"/>
      <c r="QRS510" s="20"/>
      <c r="QRT510" s="45"/>
      <c r="QRZ510" s="20"/>
      <c r="QSA510" s="20"/>
      <c r="QSB510" s="45"/>
      <c r="QSH510" s="20"/>
      <c r="QSI510" s="20"/>
      <c r="QSJ510" s="45"/>
      <c r="QSP510" s="20"/>
      <c r="QSQ510" s="20"/>
      <c r="QSR510" s="45"/>
      <c r="QSX510" s="20"/>
      <c r="QSY510" s="20"/>
      <c r="QSZ510" s="45"/>
      <c r="QTF510" s="20"/>
      <c r="QTG510" s="20"/>
      <c r="QTH510" s="45"/>
      <c r="QTN510" s="20"/>
      <c r="QTO510" s="20"/>
      <c r="QTP510" s="45"/>
      <c r="QTV510" s="20"/>
      <c r="QTW510" s="20"/>
      <c r="QTX510" s="45"/>
      <c r="QUD510" s="20"/>
      <c r="QUE510" s="20"/>
      <c r="QUF510" s="45"/>
      <c r="QUL510" s="20"/>
      <c r="QUM510" s="20"/>
      <c r="QUN510" s="45"/>
      <c r="QUT510" s="20"/>
      <c r="QUU510" s="20"/>
      <c r="QUV510" s="45"/>
      <c r="QVB510" s="20"/>
      <c r="QVC510" s="20"/>
      <c r="QVD510" s="45"/>
      <c r="QVJ510" s="20"/>
      <c r="QVK510" s="20"/>
      <c r="QVL510" s="45"/>
      <c r="QVR510" s="20"/>
      <c r="QVS510" s="20"/>
      <c r="QVT510" s="45"/>
      <c r="QVZ510" s="20"/>
      <c r="QWA510" s="20"/>
      <c r="QWB510" s="45"/>
      <c r="QWH510" s="20"/>
      <c r="QWI510" s="20"/>
      <c r="QWJ510" s="45"/>
      <c r="QWP510" s="20"/>
      <c r="QWQ510" s="20"/>
      <c r="QWR510" s="45"/>
      <c r="QWX510" s="20"/>
      <c r="QWY510" s="20"/>
      <c r="QWZ510" s="45"/>
      <c r="QXF510" s="20"/>
      <c r="QXG510" s="20"/>
      <c r="QXH510" s="45"/>
      <c r="QXN510" s="20"/>
      <c r="QXO510" s="20"/>
      <c r="QXP510" s="45"/>
      <c r="QXV510" s="20"/>
      <c r="QXW510" s="20"/>
      <c r="QXX510" s="45"/>
      <c r="QYD510" s="20"/>
      <c r="QYE510" s="20"/>
      <c r="QYF510" s="45"/>
      <c r="QYL510" s="20"/>
      <c r="QYM510" s="20"/>
      <c r="QYN510" s="45"/>
      <c r="QYT510" s="20"/>
      <c r="QYU510" s="20"/>
      <c r="QYV510" s="45"/>
      <c r="QZB510" s="20"/>
      <c r="QZC510" s="20"/>
      <c r="QZD510" s="45"/>
      <c r="QZJ510" s="20"/>
      <c r="QZK510" s="20"/>
      <c r="QZL510" s="45"/>
      <c r="QZR510" s="20"/>
      <c r="QZS510" s="20"/>
      <c r="QZT510" s="45"/>
      <c r="QZZ510" s="20"/>
      <c r="RAA510" s="20"/>
      <c r="RAB510" s="45"/>
      <c r="RAH510" s="20"/>
      <c r="RAI510" s="20"/>
      <c r="RAJ510" s="45"/>
      <c r="RAP510" s="20"/>
      <c r="RAQ510" s="20"/>
      <c r="RAR510" s="45"/>
      <c r="RAX510" s="20"/>
      <c r="RAY510" s="20"/>
      <c r="RAZ510" s="45"/>
      <c r="RBF510" s="20"/>
      <c r="RBG510" s="20"/>
      <c r="RBH510" s="45"/>
      <c r="RBN510" s="20"/>
      <c r="RBO510" s="20"/>
      <c r="RBP510" s="45"/>
      <c r="RBV510" s="20"/>
      <c r="RBW510" s="20"/>
      <c r="RBX510" s="45"/>
      <c r="RCD510" s="20"/>
      <c r="RCE510" s="20"/>
      <c r="RCF510" s="45"/>
      <c r="RCL510" s="20"/>
      <c r="RCM510" s="20"/>
      <c r="RCN510" s="45"/>
      <c r="RCT510" s="20"/>
      <c r="RCU510" s="20"/>
      <c r="RCV510" s="45"/>
      <c r="RDB510" s="20"/>
      <c r="RDC510" s="20"/>
      <c r="RDD510" s="45"/>
      <c r="RDJ510" s="20"/>
      <c r="RDK510" s="20"/>
      <c r="RDL510" s="45"/>
      <c r="RDR510" s="20"/>
      <c r="RDS510" s="20"/>
      <c r="RDT510" s="45"/>
      <c r="RDZ510" s="20"/>
      <c r="REA510" s="20"/>
      <c r="REB510" s="45"/>
      <c r="REH510" s="20"/>
      <c r="REI510" s="20"/>
      <c r="REJ510" s="45"/>
      <c r="REP510" s="20"/>
      <c r="REQ510" s="20"/>
      <c r="RER510" s="45"/>
      <c r="REX510" s="20"/>
      <c r="REY510" s="20"/>
      <c r="REZ510" s="45"/>
      <c r="RFF510" s="20"/>
      <c r="RFG510" s="20"/>
      <c r="RFH510" s="45"/>
      <c r="RFN510" s="20"/>
      <c r="RFO510" s="20"/>
      <c r="RFP510" s="45"/>
      <c r="RFV510" s="20"/>
      <c r="RFW510" s="20"/>
      <c r="RFX510" s="45"/>
      <c r="RGD510" s="20"/>
      <c r="RGE510" s="20"/>
      <c r="RGF510" s="45"/>
      <c r="RGL510" s="20"/>
      <c r="RGM510" s="20"/>
      <c r="RGN510" s="45"/>
      <c r="RGT510" s="20"/>
      <c r="RGU510" s="20"/>
      <c r="RGV510" s="45"/>
      <c r="RHB510" s="20"/>
      <c r="RHC510" s="20"/>
      <c r="RHD510" s="45"/>
      <c r="RHJ510" s="20"/>
      <c r="RHK510" s="20"/>
      <c r="RHL510" s="45"/>
      <c r="RHR510" s="20"/>
      <c r="RHS510" s="20"/>
      <c r="RHT510" s="45"/>
      <c r="RHZ510" s="20"/>
      <c r="RIA510" s="20"/>
      <c r="RIB510" s="45"/>
      <c r="RIH510" s="20"/>
      <c r="RII510" s="20"/>
      <c r="RIJ510" s="45"/>
      <c r="RIP510" s="20"/>
      <c r="RIQ510" s="20"/>
      <c r="RIR510" s="45"/>
      <c r="RIX510" s="20"/>
      <c r="RIY510" s="20"/>
      <c r="RIZ510" s="45"/>
      <c r="RJF510" s="20"/>
      <c r="RJG510" s="20"/>
      <c r="RJH510" s="45"/>
      <c r="RJN510" s="20"/>
      <c r="RJO510" s="20"/>
      <c r="RJP510" s="45"/>
      <c r="RJV510" s="20"/>
      <c r="RJW510" s="20"/>
      <c r="RJX510" s="45"/>
      <c r="RKD510" s="20"/>
      <c r="RKE510" s="20"/>
      <c r="RKF510" s="45"/>
      <c r="RKL510" s="20"/>
      <c r="RKM510" s="20"/>
      <c r="RKN510" s="45"/>
      <c r="RKT510" s="20"/>
      <c r="RKU510" s="20"/>
      <c r="RKV510" s="45"/>
      <c r="RLB510" s="20"/>
      <c r="RLC510" s="20"/>
      <c r="RLD510" s="45"/>
      <c r="RLJ510" s="20"/>
      <c r="RLK510" s="20"/>
      <c r="RLL510" s="45"/>
      <c r="RLR510" s="20"/>
      <c r="RLS510" s="20"/>
      <c r="RLT510" s="45"/>
      <c r="RLZ510" s="20"/>
      <c r="RMA510" s="20"/>
      <c r="RMB510" s="45"/>
      <c r="RMH510" s="20"/>
      <c r="RMI510" s="20"/>
      <c r="RMJ510" s="45"/>
      <c r="RMP510" s="20"/>
      <c r="RMQ510" s="20"/>
      <c r="RMR510" s="45"/>
      <c r="RMX510" s="20"/>
      <c r="RMY510" s="20"/>
      <c r="RMZ510" s="45"/>
      <c r="RNF510" s="20"/>
      <c r="RNG510" s="20"/>
      <c r="RNH510" s="45"/>
      <c r="RNN510" s="20"/>
      <c r="RNO510" s="20"/>
      <c r="RNP510" s="45"/>
      <c r="RNV510" s="20"/>
      <c r="RNW510" s="20"/>
      <c r="RNX510" s="45"/>
      <c r="ROD510" s="20"/>
      <c r="ROE510" s="20"/>
      <c r="ROF510" s="45"/>
      <c r="ROL510" s="20"/>
      <c r="ROM510" s="20"/>
      <c r="RON510" s="45"/>
      <c r="ROT510" s="20"/>
      <c r="ROU510" s="20"/>
      <c r="ROV510" s="45"/>
      <c r="RPB510" s="20"/>
      <c r="RPC510" s="20"/>
      <c r="RPD510" s="45"/>
      <c r="RPJ510" s="20"/>
      <c r="RPK510" s="20"/>
      <c r="RPL510" s="45"/>
      <c r="RPR510" s="20"/>
      <c r="RPS510" s="20"/>
      <c r="RPT510" s="45"/>
      <c r="RPZ510" s="20"/>
      <c r="RQA510" s="20"/>
      <c r="RQB510" s="45"/>
      <c r="RQH510" s="20"/>
      <c r="RQI510" s="20"/>
      <c r="RQJ510" s="45"/>
      <c r="RQP510" s="20"/>
      <c r="RQQ510" s="20"/>
      <c r="RQR510" s="45"/>
      <c r="RQX510" s="20"/>
      <c r="RQY510" s="20"/>
      <c r="RQZ510" s="45"/>
      <c r="RRF510" s="20"/>
      <c r="RRG510" s="20"/>
      <c r="RRH510" s="45"/>
      <c r="RRN510" s="20"/>
      <c r="RRO510" s="20"/>
      <c r="RRP510" s="45"/>
      <c r="RRV510" s="20"/>
      <c r="RRW510" s="20"/>
      <c r="RRX510" s="45"/>
      <c r="RSD510" s="20"/>
      <c r="RSE510" s="20"/>
      <c r="RSF510" s="45"/>
      <c r="RSL510" s="20"/>
      <c r="RSM510" s="20"/>
      <c r="RSN510" s="45"/>
      <c r="RST510" s="20"/>
      <c r="RSU510" s="20"/>
      <c r="RSV510" s="45"/>
      <c r="RTB510" s="20"/>
      <c r="RTC510" s="20"/>
      <c r="RTD510" s="45"/>
      <c r="RTJ510" s="20"/>
      <c r="RTK510" s="20"/>
      <c r="RTL510" s="45"/>
      <c r="RTR510" s="20"/>
      <c r="RTS510" s="20"/>
      <c r="RTT510" s="45"/>
      <c r="RTZ510" s="20"/>
      <c r="RUA510" s="20"/>
      <c r="RUB510" s="45"/>
      <c r="RUH510" s="20"/>
      <c r="RUI510" s="20"/>
      <c r="RUJ510" s="45"/>
      <c r="RUP510" s="20"/>
      <c r="RUQ510" s="20"/>
      <c r="RUR510" s="45"/>
      <c r="RUX510" s="20"/>
      <c r="RUY510" s="20"/>
      <c r="RUZ510" s="45"/>
      <c r="RVF510" s="20"/>
      <c r="RVG510" s="20"/>
      <c r="RVH510" s="45"/>
      <c r="RVN510" s="20"/>
      <c r="RVO510" s="20"/>
      <c r="RVP510" s="45"/>
      <c r="RVV510" s="20"/>
      <c r="RVW510" s="20"/>
      <c r="RVX510" s="45"/>
      <c r="RWD510" s="20"/>
      <c r="RWE510" s="20"/>
      <c r="RWF510" s="45"/>
      <c r="RWL510" s="20"/>
      <c r="RWM510" s="20"/>
      <c r="RWN510" s="45"/>
      <c r="RWT510" s="20"/>
      <c r="RWU510" s="20"/>
      <c r="RWV510" s="45"/>
      <c r="RXB510" s="20"/>
      <c r="RXC510" s="20"/>
      <c r="RXD510" s="45"/>
      <c r="RXJ510" s="20"/>
      <c r="RXK510" s="20"/>
      <c r="RXL510" s="45"/>
      <c r="RXR510" s="20"/>
      <c r="RXS510" s="20"/>
      <c r="RXT510" s="45"/>
      <c r="RXZ510" s="20"/>
      <c r="RYA510" s="20"/>
      <c r="RYB510" s="45"/>
      <c r="RYH510" s="20"/>
      <c r="RYI510" s="20"/>
      <c r="RYJ510" s="45"/>
      <c r="RYP510" s="20"/>
      <c r="RYQ510" s="20"/>
      <c r="RYR510" s="45"/>
      <c r="RYX510" s="20"/>
      <c r="RYY510" s="20"/>
      <c r="RYZ510" s="45"/>
      <c r="RZF510" s="20"/>
      <c r="RZG510" s="20"/>
      <c r="RZH510" s="45"/>
      <c r="RZN510" s="20"/>
      <c r="RZO510" s="20"/>
      <c r="RZP510" s="45"/>
      <c r="RZV510" s="20"/>
      <c r="RZW510" s="20"/>
      <c r="RZX510" s="45"/>
      <c r="SAD510" s="20"/>
      <c r="SAE510" s="20"/>
      <c r="SAF510" s="45"/>
      <c r="SAL510" s="20"/>
      <c r="SAM510" s="20"/>
      <c r="SAN510" s="45"/>
      <c r="SAT510" s="20"/>
      <c r="SAU510" s="20"/>
      <c r="SAV510" s="45"/>
      <c r="SBB510" s="20"/>
      <c r="SBC510" s="20"/>
      <c r="SBD510" s="45"/>
      <c r="SBJ510" s="20"/>
      <c r="SBK510" s="20"/>
      <c r="SBL510" s="45"/>
      <c r="SBR510" s="20"/>
      <c r="SBS510" s="20"/>
      <c r="SBT510" s="45"/>
      <c r="SBZ510" s="20"/>
      <c r="SCA510" s="20"/>
      <c r="SCB510" s="45"/>
      <c r="SCH510" s="20"/>
      <c r="SCI510" s="20"/>
      <c r="SCJ510" s="45"/>
      <c r="SCP510" s="20"/>
      <c r="SCQ510" s="20"/>
      <c r="SCR510" s="45"/>
      <c r="SCX510" s="20"/>
      <c r="SCY510" s="20"/>
      <c r="SCZ510" s="45"/>
      <c r="SDF510" s="20"/>
      <c r="SDG510" s="20"/>
      <c r="SDH510" s="45"/>
      <c r="SDN510" s="20"/>
      <c r="SDO510" s="20"/>
      <c r="SDP510" s="45"/>
      <c r="SDV510" s="20"/>
      <c r="SDW510" s="20"/>
      <c r="SDX510" s="45"/>
      <c r="SED510" s="20"/>
      <c r="SEE510" s="20"/>
      <c r="SEF510" s="45"/>
      <c r="SEL510" s="20"/>
      <c r="SEM510" s="20"/>
      <c r="SEN510" s="45"/>
      <c r="SET510" s="20"/>
      <c r="SEU510" s="20"/>
      <c r="SEV510" s="45"/>
      <c r="SFB510" s="20"/>
      <c r="SFC510" s="20"/>
      <c r="SFD510" s="45"/>
      <c r="SFJ510" s="20"/>
      <c r="SFK510" s="20"/>
      <c r="SFL510" s="45"/>
      <c r="SFR510" s="20"/>
      <c r="SFS510" s="20"/>
      <c r="SFT510" s="45"/>
      <c r="SFZ510" s="20"/>
      <c r="SGA510" s="20"/>
      <c r="SGB510" s="45"/>
      <c r="SGH510" s="20"/>
      <c r="SGI510" s="20"/>
      <c r="SGJ510" s="45"/>
      <c r="SGP510" s="20"/>
      <c r="SGQ510" s="20"/>
      <c r="SGR510" s="45"/>
      <c r="SGX510" s="20"/>
      <c r="SGY510" s="20"/>
      <c r="SGZ510" s="45"/>
      <c r="SHF510" s="20"/>
      <c r="SHG510" s="20"/>
      <c r="SHH510" s="45"/>
      <c r="SHN510" s="20"/>
      <c r="SHO510" s="20"/>
      <c r="SHP510" s="45"/>
      <c r="SHV510" s="20"/>
      <c r="SHW510" s="20"/>
      <c r="SHX510" s="45"/>
      <c r="SID510" s="20"/>
      <c r="SIE510" s="20"/>
      <c r="SIF510" s="45"/>
      <c r="SIL510" s="20"/>
      <c r="SIM510" s="20"/>
      <c r="SIN510" s="45"/>
      <c r="SIT510" s="20"/>
      <c r="SIU510" s="20"/>
      <c r="SIV510" s="45"/>
      <c r="SJB510" s="20"/>
      <c r="SJC510" s="20"/>
      <c r="SJD510" s="45"/>
      <c r="SJJ510" s="20"/>
      <c r="SJK510" s="20"/>
      <c r="SJL510" s="45"/>
      <c r="SJR510" s="20"/>
      <c r="SJS510" s="20"/>
      <c r="SJT510" s="45"/>
      <c r="SJZ510" s="20"/>
      <c r="SKA510" s="20"/>
      <c r="SKB510" s="45"/>
      <c r="SKH510" s="20"/>
      <c r="SKI510" s="20"/>
      <c r="SKJ510" s="45"/>
      <c r="SKP510" s="20"/>
      <c r="SKQ510" s="20"/>
      <c r="SKR510" s="45"/>
      <c r="SKX510" s="20"/>
      <c r="SKY510" s="20"/>
      <c r="SKZ510" s="45"/>
      <c r="SLF510" s="20"/>
      <c r="SLG510" s="20"/>
      <c r="SLH510" s="45"/>
      <c r="SLN510" s="20"/>
      <c r="SLO510" s="20"/>
      <c r="SLP510" s="45"/>
      <c r="SLV510" s="20"/>
      <c r="SLW510" s="20"/>
      <c r="SLX510" s="45"/>
      <c r="SMD510" s="20"/>
      <c r="SME510" s="20"/>
      <c r="SMF510" s="45"/>
      <c r="SML510" s="20"/>
      <c r="SMM510" s="20"/>
      <c r="SMN510" s="45"/>
      <c r="SMT510" s="20"/>
      <c r="SMU510" s="20"/>
      <c r="SMV510" s="45"/>
      <c r="SNB510" s="20"/>
      <c r="SNC510" s="20"/>
      <c r="SND510" s="45"/>
      <c r="SNJ510" s="20"/>
      <c r="SNK510" s="20"/>
      <c r="SNL510" s="45"/>
      <c r="SNR510" s="20"/>
      <c r="SNS510" s="20"/>
      <c r="SNT510" s="45"/>
      <c r="SNZ510" s="20"/>
      <c r="SOA510" s="20"/>
      <c r="SOB510" s="45"/>
      <c r="SOH510" s="20"/>
      <c r="SOI510" s="20"/>
      <c r="SOJ510" s="45"/>
      <c r="SOP510" s="20"/>
      <c r="SOQ510" s="20"/>
      <c r="SOR510" s="45"/>
      <c r="SOX510" s="20"/>
      <c r="SOY510" s="20"/>
      <c r="SOZ510" s="45"/>
      <c r="SPF510" s="20"/>
      <c r="SPG510" s="20"/>
      <c r="SPH510" s="45"/>
      <c r="SPN510" s="20"/>
      <c r="SPO510" s="20"/>
      <c r="SPP510" s="45"/>
      <c r="SPV510" s="20"/>
      <c r="SPW510" s="20"/>
      <c r="SPX510" s="45"/>
      <c r="SQD510" s="20"/>
      <c r="SQE510" s="20"/>
      <c r="SQF510" s="45"/>
      <c r="SQL510" s="20"/>
      <c r="SQM510" s="20"/>
      <c r="SQN510" s="45"/>
      <c r="SQT510" s="20"/>
      <c r="SQU510" s="20"/>
      <c r="SQV510" s="45"/>
      <c r="SRB510" s="20"/>
      <c r="SRC510" s="20"/>
      <c r="SRD510" s="45"/>
      <c r="SRJ510" s="20"/>
      <c r="SRK510" s="20"/>
      <c r="SRL510" s="45"/>
      <c r="SRR510" s="20"/>
      <c r="SRS510" s="20"/>
      <c r="SRT510" s="45"/>
      <c r="SRZ510" s="20"/>
      <c r="SSA510" s="20"/>
      <c r="SSB510" s="45"/>
      <c r="SSH510" s="20"/>
      <c r="SSI510" s="20"/>
      <c r="SSJ510" s="45"/>
      <c r="SSP510" s="20"/>
      <c r="SSQ510" s="20"/>
      <c r="SSR510" s="45"/>
      <c r="SSX510" s="20"/>
      <c r="SSY510" s="20"/>
      <c r="SSZ510" s="45"/>
      <c r="STF510" s="20"/>
      <c r="STG510" s="20"/>
      <c r="STH510" s="45"/>
      <c r="STN510" s="20"/>
      <c r="STO510" s="20"/>
      <c r="STP510" s="45"/>
      <c r="STV510" s="20"/>
      <c r="STW510" s="20"/>
      <c r="STX510" s="45"/>
      <c r="SUD510" s="20"/>
      <c r="SUE510" s="20"/>
      <c r="SUF510" s="45"/>
      <c r="SUL510" s="20"/>
      <c r="SUM510" s="20"/>
      <c r="SUN510" s="45"/>
      <c r="SUT510" s="20"/>
      <c r="SUU510" s="20"/>
      <c r="SUV510" s="45"/>
      <c r="SVB510" s="20"/>
      <c r="SVC510" s="20"/>
      <c r="SVD510" s="45"/>
      <c r="SVJ510" s="20"/>
      <c r="SVK510" s="20"/>
      <c r="SVL510" s="45"/>
      <c r="SVR510" s="20"/>
      <c r="SVS510" s="20"/>
      <c r="SVT510" s="45"/>
      <c r="SVZ510" s="20"/>
      <c r="SWA510" s="20"/>
      <c r="SWB510" s="45"/>
      <c r="SWH510" s="20"/>
      <c r="SWI510" s="20"/>
      <c r="SWJ510" s="45"/>
      <c r="SWP510" s="20"/>
      <c r="SWQ510" s="20"/>
      <c r="SWR510" s="45"/>
      <c r="SWX510" s="20"/>
      <c r="SWY510" s="20"/>
      <c r="SWZ510" s="45"/>
      <c r="SXF510" s="20"/>
      <c r="SXG510" s="20"/>
      <c r="SXH510" s="45"/>
      <c r="SXN510" s="20"/>
      <c r="SXO510" s="20"/>
      <c r="SXP510" s="45"/>
      <c r="SXV510" s="20"/>
      <c r="SXW510" s="20"/>
      <c r="SXX510" s="45"/>
      <c r="SYD510" s="20"/>
      <c r="SYE510" s="20"/>
      <c r="SYF510" s="45"/>
      <c r="SYL510" s="20"/>
      <c r="SYM510" s="20"/>
      <c r="SYN510" s="45"/>
      <c r="SYT510" s="20"/>
      <c r="SYU510" s="20"/>
      <c r="SYV510" s="45"/>
      <c r="SZB510" s="20"/>
      <c r="SZC510" s="20"/>
      <c r="SZD510" s="45"/>
      <c r="SZJ510" s="20"/>
      <c r="SZK510" s="20"/>
      <c r="SZL510" s="45"/>
      <c r="SZR510" s="20"/>
      <c r="SZS510" s="20"/>
      <c r="SZT510" s="45"/>
      <c r="SZZ510" s="20"/>
      <c r="TAA510" s="20"/>
      <c r="TAB510" s="45"/>
      <c r="TAH510" s="20"/>
      <c r="TAI510" s="20"/>
      <c r="TAJ510" s="45"/>
      <c r="TAP510" s="20"/>
      <c r="TAQ510" s="20"/>
      <c r="TAR510" s="45"/>
      <c r="TAX510" s="20"/>
      <c r="TAY510" s="20"/>
      <c r="TAZ510" s="45"/>
      <c r="TBF510" s="20"/>
      <c r="TBG510" s="20"/>
      <c r="TBH510" s="45"/>
      <c r="TBN510" s="20"/>
      <c r="TBO510" s="20"/>
      <c r="TBP510" s="45"/>
      <c r="TBV510" s="20"/>
      <c r="TBW510" s="20"/>
      <c r="TBX510" s="45"/>
      <c r="TCD510" s="20"/>
      <c r="TCE510" s="20"/>
      <c r="TCF510" s="45"/>
      <c r="TCL510" s="20"/>
      <c r="TCM510" s="20"/>
      <c r="TCN510" s="45"/>
      <c r="TCT510" s="20"/>
      <c r="TCU510" s="20"/>
      <c r="TCV510" s="45"/>
      <c r="TDB510" s="20"/>
      <c r="TDC510" s="20"/>
      <c r="TDD510" s="45"/>
      <c r="TDJ510" s="20"/>
      <c r="TDK510" s="20"/>
      <c r="TDL510" s="45"/>
      <c r="TDR510" s="20"/>
      <c r="TDS510" s="20"/>
      <c r="TDT510" s="45"/>
      <c r="TDZ510" s="20"/>
      <c r="TEA510" s="20"/>
      <c r="TEB510" s="45"/>
      <c r="TEH510" s="20"/>
      <c r="TEI510" s="20"/>
      <c r="TEJ510" s="45"/>
      <c r="TEP510" s="20"/>
      <c r="TEQ510" s="20"/>
      <c r="TER510" s="45"/>
      <c r="TEX510" s="20"/>
      <c r="TEY510" s="20"/>
      <c r="TEZ510" s="45"/>
      <c r="TFF510" s="20"/>
      <c r="TFG510" s="20"/>
      <c r="TFH510" s="45"/>
      <c r="TFN510" s="20"/>
      <c r="TFO510" s="20"/>
      <c r="TFP510" s="45"/>
      <c r="TFV510" s="20"/>
      <c r="TFW510" s="20"/>
      <c r="TFX510" s="45"/>
      <c r="TGD510" s="20"/>
      <c r="TGE510" s="20"/>
      <c r="TGF510" s="45"/>
      <c r="TGL510" s="20"/>
      <c r="TGM510" s="20"/>
      <c r="TGN510" s="45"/>
      <c r="TGT510" s="20"/>
      <c r="TGU510" s="20"/>
      <c r="TGV510" s="45"/>
      <c r="THB510" s="20"/>
      <c r="THC510" s="20"/>
      <c r="THD510" s="45"/>
      <c r="THJ510" s="20"/>
      <c r="THK510" s="20"/>
      <c r="THL510" s="45"/>
      <c r="THR510" s="20"/>
      <c r="THS510" s="20"/>
      <c r="THT510" s="45"/>
      <c r="THZ510" s="20"/>
      <c r="TIA510" s="20"/>
      <c r="TIB510" s="45"/>
      <c r="TIH510" s="20"/>
      <c r="TII510" s="20"/>
      <c r="TIJ510" s="45"/>
      <c r="TIP510" s="20"/>
      <c r="TIQ510" s="20"/>
      <c r="TIR510" s="45"/>
      <c r="TIX510" s="20"/>
      <c r="TIY510" s="20"/>
      <c r="TIZ510" s="45"/>
      <c r="TJF510" s="20"/>
      <c r="TJG510" s="20"/>
      <c r="TJH510" s="45"/>
      <c r="TJN510" s="20"/>
      <c r="TJO510" s="20"/>
      <c r="TJP510" s="45"/>
      <c r="TJV510" s="20"/>
      <c r="TJW510" s="20"/>
      <c r="TJX510" s="45"/>
      <c r="TKD510" s="20"/>
      <c r="TKE510" s="20"/>
      <c r="TKF510" s="45"/>
      <c r="TKL510" s="20"/>
      <c r="TKM510" s="20"/>
      <c r="TKN510" s="45"/>
      <c r="TKT510" s="20"/>
      <c r="TKU510" s="20"/>
      <c r="TKV510" s="45"/>
      <c r="TLB510" s="20"/>
      <c r="TLC510" s="20"/>
      <c r="TLD510" s="45"/>
      <c r="TLJ510" s="20"/>
      <c r="TLK510" s="20"/>
      <c r="TLL510" s="45"/>
      <c r="TLR510" s="20"/>
      <c r="TLS510" s="20"/>
      <c r="TLT510" s="45"/>
      <c r="TLZ510" s="20"/>
      <c r="TMA510" s="20"/>
      <c r="TMB510" s="45"/>
      <c r="TMH510" s="20"/>
      <c r="TMI510" s="20"/>
      <c r="TMJ510" s="45"/>
      <c r="TMP510" s="20"/>
      <c r="TMQ510" s="20"/>
      <c r="TMR510" s="45"/>
      <c r="TMX510" s="20"/>
      <c r="TMY510" s="20"/>
      <c r="TMZ510" s="45"/>
      <c r="TNF510" s="20"/>
      <c r="TNG510" s="20"/>
      <c r="TNH510" s="45"/>
      <c r="TNN510" s="20"/>
      <c r="TNO510" s="20"/>
      <c r="TNP510" s="45"/>
      <c r="TNV510" s="20"/>
      <c r="TNW510" s="20"/>
      <c r="TNX510" s="45"/>
      <c r="TOD510" s="20"/>
      <c r="TOE510" s="20"/>
      <c r="TOF510" s="45"/>
      <c r="TOL510" s="20"/>
      <c r="TOM510" s="20"/>
      <c r="TON510" s="45"/>
      <c r="TOT510" s="20"/>
      <c r="TOU510" s="20"/>
      <c r="TOV510" s="45"/>
      <c r="TPB510" s="20"/>
      <c r="TPC510" s="20"/>
      <c r="TPD510" s="45"/>
      <c r="TPJ510" s="20"/>
      <c r="TPK510" s="20"/>
      <c r="TPL510" s="45"/>
      <c r="TPR510" s="20"/>
      <c r="TPS510" s="20"/>
      <c r="TPT510" s="45"/>
      <c r="TPZ510" s="20"/>
      <c r="TQA510" s="20"/>
      <c r="TQB510" s="45"/>
      <c r="TQH510" s="20"/>
      <c r="TQI510" s="20"/>
      <c r="TQJ510" s="45"/>
      <c r="TQP510" s="20"/>
      <c r="TQQ510" s="20"/>
      <c r="TQR510" s="45"/>
      <c r="TQX510" s="20"/>
      <c r="TQY510" s="20"/>
      <c r="TQZ510" s="45"/>
      <c r="TRF510" s="20"/>
      <c r="TRG510" s="20"/>
      <c r="TRH510" s="45"/>
      <c r="TRN510" s="20"/>
      <c r="TRO510" s="20"/>
      <c r="TRP510" s="45"/>
      <c r="TRV510" s="20"/>
      <c r="TRW510" s="20"/>
      <c r="TRX510" s="45"/>
      <c r="TSD510" s="20"/>
      <c r="TSE510" s="20"/>
      <c r="TSF510" s="45"/>
      <c r="TSL510" s="20"/>
      <c r="TSM510" s="20"/>
      <c r="TSN510" s="45"/>
      <c r="TST510" s="20"/>
      <c r="TSU510" s="20"/>
      <c r="TSV510" s="45"/>
      <c r="TTB510" s="20"/>
      <c r="TTC510" s="20"/>
      <c r="TTD510" s="45"/>
      <c r="TTJ510" s="20"/>
      <c r="TTK510" s="20"/>
      <c r="TTL510" s="45"/>
      <c r="TTR510" s="20"/>
      <c r="TTS510" s="20"/>
      <c r="TTT510" s="45"/>
      <c r="TTZ510" s="20"/>
      <c r="TUA510" s="20"/>
      <c r="TUB510" s="45"/>
      <c r="TUH510" s="20"/>
      <c r="TUI510" s="20"/>
      <c r="TUJ510" s="45"/>
      <c r="TUP510" s="20"/>
      <c r="TUQ510" s="20"/>
      <c r="TUR510" s="45"/>
      <c r="TUX510" s="20"/>
      <c r="TUY510" s="20"/>
      <c r="TUZ510" s="45"/>
      <c r="TVF510" s="20"/>
      <c r="TVG510" s="20"/>
      <c r="TVH510" s="45"/>
      <c r="TVN510" s="20"/>
      <c r="TVO510" s="20"/>
      <c r="TVP510" s="45"/>
      <c r="TVV510" s="20"/>
      <c r="TVW510" s="20"/>
      <c r="TVX510" s="45"/>
      <c r="TWD510" s="20"/>
      <c r="TWE510" s="20"/>
      <c r="TWF510" s="45"/>
      <c r="TWL510" s="20"/>
      <c r="TWM510" s="20"/>
      <c r="TWN510" s="45"/>
      <c r="TWT510" s="20"/>
      <c r="TWU510" s="20"/>
      <c r="TWV510" s="45"/>
      <c r="TXB510" s="20"/>
      <c r="TXC510" s="20"/>
      <c r="TXD510" s="45"/>
      <c r="TXJ510" s="20"/>
      <c r="TXK510" s="20"/>
      <c r="TXL510" s="45"/>
      <c r="TXR510" s="20"/>
      <c r="TXS510" s="20"/>
      <c r="TXT510" s="45"/>
      <c r="TXZ510" s="20"/>
      <c r="TYA510" s="20"/>
      <c r="TYB510" s="45"/>
      <c r="TYH510" s="20"/>
      <c r="TYI510" s="20"/>
      <c r="TYJ510" s="45"/>
      <c r="TYP510" s="20"/>
      <c r="TYQ510" s="20"/>
      <c r="TYR510" s="45"/>
      <c r="TYX510" s="20"/>
      <c r="TYY510" s="20"/>
      <c r="TYZ510" s="45"/>
      <c r="TZF510" s="20"/>
      <c r="TZG510" s="20"/>
      <c r="TZH510" s="45"/>
      <c r="TZN510" s="20"/>
      <c r="TZO510" s="20"/>
      <c r="TZP510" s="45"/>
      <c r="TZV510" s="20"/>
      <c r="TZW510" s="20"/>
      <c r="TZX510" s="45"/>
      <c r="UAD510" s="20"/>
      <c r="UAE510" s="20"/>
      <c r="UAF510" s="45"/>
      <c r="UAL510" s="20"/>
      <c r="UAM510" s="20"/>
      <c r="UAN510" s="45"/>
      <c r="UAT510" s="20"/>
      <c r="UAU510" s="20"/>
      <c r="UAV510" s="45"/>
      <c r="UBB510" s="20"/>
      <c r="UBC510" s="20"/>
      <c r="UBD510" s="45"/>
      <c r="UBJ510" s="20"/>
      <c r="UBK510" s="20"/>
      <c r="UBL510" s="45"/>
      <c r="UBR510" s="20"/>
      <c r="UBS510" s="20"/>
      <c r="UBT510" s="45"/>
      <c r="UBZ510" s="20"/>
      <c r="UCA510" s="20"/>
      <c r="UCB510" s="45"/>
      <c r="UCH510" s="20"/>
      <c r="UCI510" s="20"/>
      <c r="UCJ510" s="45"/>
      <c r="UCP510" s="20"/>
      <c r="UCQ510" s="20"/>
      <c r="UCR510" s="45"/>
      <c r="UCX510" s="20"/>
      <c r="UCY510" s="20"/>
      <c r="UCZ510" s="45"/>
      <c r="UDF510" s="20"/>
      <c r="UDG510" s="20"/>
      <c r="UDH510" s="45"/>
      <c r="UDN510" s="20"/>
      <c r="UDO510" s="20"/>
      <c r="UDP510" s="45"/>
      <c r="UDV510" s="20"/>
      <c r="UDW510" s="20"/>
      <c r="UDX510" s="45"/>
      <c r="UED510" s="20"/>
      <c r="UEE510" s="20"/>
      <c r="UEF510" s="45"/>
      <c r="UEL510" s="20"/>
      <c r="UEM510" s="20"/>
      <c r="UEN510" s="45"/>
      <c r="UET510" s="20"/>
      <c r="UEU510" s="20"/>
      <c r="UEV510" s="45"/>
      <c r="UFB510" s="20"/>
      <c r="UFC510" s="20"/>
      <c r="UFD510" s="45"/>
      <c r="UFJ510" s="20"/>
      <c r="UFK510" s="20"/>
      <c r="UFL510" s="45"/>
      <c r="UFR510" s="20"/>
      <c r="UFS510" s="20"/>
      <c r="UFT510" s="45"/>
      <c r="UFZ510" s="20"/>
      <c r="UGA510" s="20"/>
      <c r="UGB510" s="45"/>
      <c r="UGH510" s="20"/>
      <c r="UGI510" s="20"/>
      <c r="UGJ510" s="45"/>
      <c r="UGP510" s="20"/>
      <c r="UGQ510" s="20"/>
      <c r="UGR510" s="45"/>
      <c r="UGX510" s="20"/>
      <c r="UGY510" s="20"/>
      <c r="UGZ510" s="45"/>
      <c r="UHF510" s="20"/>
      <c r="UHG510" s="20"/>
      <c r="UHH510" s="45"/>
      <c r="UHN510" s="20"/>
      <c r="UHO510" s="20"/>
      <c r="UHP510" s="45"/>
      <c r="UHV510" s="20"/>
      <c r="UHW510" s="20"/>
      <c r="UHX510" s="45"/>
      <c r="UID510" s="20"/>
      <c r="UIE510" s="20"/>
      <c r="UIF510" s="45"/>
      <c r="UIL510" s="20"/>
      <c r="UIM510" s="20"/>
      <c r="UIN510" s="45"/>
      <c r="UIT510" s="20"/>
      <c r="UIU510" s="20"/>
      <c r="UIV510" s="45"/>
      <c r="UJB510" s="20"/>
      <c r="UJC510" s="20"/>
      <c r="UJD510" s="45"/>
      <c r="UJJ510" s="20"/>
      <c r="UJK510" s="20"/>
      <c r="UJL510" s="45"/>
      <c r="UJR510" s="20"/>
      <c r="UJS510" s="20"/>
      <c r="UJT510" s="45"/>
      <c r="UJZ510" s="20"/>
      <c r="UKA510" s="20"/>
      <c r="UKB510" s="45"/>
      <c r="UKH510" s="20"/>
      <c r="UKI510" s="20"/>
      <c r="UKJ510" s="45"/>
      <c r="UKP510" s="20"/>
      <c r="UKQ510" s="20"/>
      <c r="UKR510" s="45"/>
      <c r="UKX510" s="20"/>
      <c r="UKY510" s="20"/>
      <c r="UKZ510" s="45"/>
      <c r="ULF510" s="20"/>
      <c r="ULG510" s="20"/>
      <c r="ULH510" s="45"/>
      <c r="ULN510" s="20"/>
      <c r="ULO510" s="20"/>
      <c r="ULP510" s="45"/>
      <c r="ULV510" s="20"/>
      <c r="ULW510" s="20"/>
      <c r="ULX510" s="45"/>
      <c r="UMD510" s="20"/>
      <c r="UME510" s="20"/>
      <c r="UMF510" s="45"/>
      <c r="UML510" s="20"/>
      <c r="UMM510" s="20"/>
      <c r="UMN510" s="45"/>
      <c r="UMT510" s="20"/>
      <c r="UMU510" s="20"/>
      <c r="UMV510" s="45"/>
      <c r="UNB510" s="20"/>
      <c r="UNC510" s="20"/>
      <c r="UND510" s="45"/>
      <c r="UNJ510" s="20"/>
      <c r="UNK510" s="20"/>
      <c r="UNL510" s="45"/>
      <c r="UNR510" s="20"/>
      <c r="UNS510" s="20"/>
      <c r="UNT510" s="45"/>
      <c r="UNZ510" s="20"/>
      <c r="UOA510" s="20"/>
      <c r="UOB510" s="45"/>
      <c r="UOH510" s="20"/>
      <c r="UOI510" s="20"/>
      <c r="UOJ510" s="45"/>
      <c r="UOP510" s="20"/>
      <c r="UOQ510" s="20"/>
      <c r="UOR510" s="45"/>
      <c r="UOX510" s="20"/>
      <c r="UOY510" s="20"/>
      <c r="UOZ510" s="45"/>
      <c r="UPF510" s="20"/>
      <c r="UPG510" s="20"/>
      <c r="UPH510" s="45"/>
      <c r="UPN510" s="20"/>
      <c r="UPO510" s="20"/>
      <c r="UPP510" s="45"/>
      <c r="UPV510" s="20"/>
      <c r="UPW510" s="20"/>
      <c r="UPX510" s="45"/>
      <c r="UQD510" s="20"/>
      <c r="UQE510" s="20"/>
      <c r="UQF510" s="45"/>
      <c r="UQL510" s="20"/>
      <c r="UQM510" s="20"/>
      <c r="UQN510" s="45"/>
      <c r="UQT510" s="20"/>
      <c r="UQU510" s="20"/>
      <c r="UQV510" s="45"/>
      <c r="URB510" s="20"/>
      <c r="URC510" s="20"/>
      <c r="URD510" s="45"/>
      <c r="URJ510" s="20"/>
      <c r="URK510" s="20"/>
      <c r="URL510" s="45"/>
      <c r="URR510" s="20"/>
      <c r="URS510" s="20"/>
      <c r="URT510" s="45"/>
      <c r="URZ510" s="20"/>
      <c r="USA510" s="20"/>
      <c r="USB510" s="45"/>
      <c r="USH510" s="20"/>
      <c r="USI510" s="20"/>
      <c r="USJ510" s="45"/>
      <c r="USP510" s="20"/>
      <c r="USQ510" s="20"/>
      <c r="USR510" s="45"/>
      <c r="USX510" s="20"/>
      <c r="USY510" s="20"/>
      <c r="USZ510" s="45"/>
      <c r="UTF510" s="20"/>
      <c r="UTG510" s="20"/>
      <c r="UTH510" s="45"/>
      <c r="UTN510" s="20"/>
      <c r="UTO510" s="20"/>
      <c r="UTP510" s="45"/>
      <c r="UTV510" s="20"/>
      <c r="UTW510" s="20"/>
      <c r="UTX510" s="45"/>
      <c r="UUD510" s="20"/>
      <c r="UUE510" s="20"/>
      <c r="UUF510" s="45"/>
      <c r="UUL510" s="20"/>
      <c r="UUM510" s="20"/>
      <c r="UUN510" s="45"/>
      <c r="UUT510" s="20"/>
      <c r="UUU510" s="20"/>
      <c r="UUV510" s="45"/>
      <c r="UVB510" s="20"/>
      <c r="UVC510" s="20"/>
      <c r="UVD510" s="45"/>
      <c r="UVJ510" s="20"/>
      <c r="UVK510" s="20"/>
      <c r="UVL510" s="45"/>
      <c r="UVR510" s="20"/>
      <c r="UVS510" s="20"/>
      <c r="UVT510" s="45"/>
      <c r="UVZ510" s="20"/>
      <c r="UWA510" s="20"/>
      <c r="UWB510" s="45"/>
      <c r="UWH510" s="20"/>
      <c r="UWI510" s="20"/>
      <c r="UWJ510" s="45"/>
      <c r="UWP510" s="20"/>
      <c r="UWQ510" s="20"/>
      <c r="UWR510" s="45"/>
      <c r="UWX510" s="20"/>
      <c r="UWY510" s="20"/>
      <c r="UWZ510" s="45"/>
      <c r="UXF510" s="20"/>
      <c r="UXG510" s="20"/>
      <c r="UXH510" s="45"/>
      <c r="UXN510" s="20"/>
      <c r="UXO510" s="20"/>
      <c r="UXP510" s="45"/>
      <c r="UXV510" s="20"/>
      <c r="UXW510" s="20"/>
      <c r="UXX510" s="45"/>
      <c r="UYD510" s="20"/>
      <c r="UYE510" s="20"/>
      <c r="UYF510" s="45"/>
      <c r="UYL510" s="20"/>
      <c r="UYM510" s="20"/>
      <c r="UYN510" s="45"/>
      <c r="UYT510" s="20"/>
      <c r="UYU510" s="20"/>
      <c r="UYV510" s="45"/>
      <c r="UZB510" s="20"/>
      <c r="UZC510" s="20"/>
      <c r="UZD510" s="45"/>
      <c r="UZJ510" s="20"/>
      <c r="UZK510" s="20"/>
      <c r="UZL510" s="45"/>
      <c r="UZR510" s="20"/>
      <c r="UZS510" s="20"/>
      <c r="UZT510" s="45"/>
      <c r="UZZ510" s="20"/>
      <c r="VAA510" s="20"/>
      <c r="VAB510" s="45"/>
      <c r="VAH510" s="20"/>
      <c r="VAI510" s="20"/>
      <c r="VAJ510" s="45"/>
      <c r="VAP510" s="20"/>
      <c r="VAQ510" s="20"/>
      <c r="VAR510" s="45"/>
      <c r="VAX510" s="20"/>
      <c r="VAY510" s="20"/>
      <c r="VAZ510" s="45"/>
      <c r="VBF510" s="20"/>
      <c r="VBG510" s="20"/>
      <c r="VBH510" s="45"/>
      <c r="VBN510" s="20"/>
      <c r="VBO510" s="20"/>
      <c r="VBP510" s="45"/>
      <c r="VBV510" s="20"/>
      <c r="VBW510" s="20"/>
      <c r="VBX510" s="45"/>
      <c r="VCD510" s="20"/>
      <c r="VCE510" s="20"/>
      <c r="VCF510" s="45"/>
      <c r="VCL510" s="20"/>
      <c r="VCM510" s="20"/>
      <c r="VCN510" s="45"/>
      <c r="VCT510" s="20"/>
      <c r="VCU510" s="20"/>
      <c r="VCV510" s="45"/>
      <c r="VDB510" s="20"/>
      <c r="VDC510" s="20"/>
      <c r="VDD510" s="45"/>
      <c r="VDJ510" s="20"/>
      <c r="VDK510" s="20"/>
      <c r="VDL510" s="45"/>
      <c r="VDR510" s="20"/>
      <c r="VDS510" s="20"/>
      <c r="VDT510" s="45"/>
      <c r="VDZ510" s="20"/>
      <c r="VEA510" s="20"/>
      <c r="VEB510" s="45"/>
      <c r="VEH510" s="20"/>
      <c r="VEI510" s="20"/>
      <c r="VEJ510" s="45"/>
      <c r="VEP510" s="20"/>
      <c r="VEQ510" s="20"/>
      <c r="VER510" s="45"/>
      <c r="VEX510" s="20"/>
      <c r="VEY510" s="20"/>
      <c r="VEZ510" s="45"/>
      <c r="VFF510" s="20"/>
      <c r="VFG510" s="20"/>
      <c r="VFH510" s="45"/>
      <c r="VFN510" s="20"/>
      <c r="VFO510" s="20"/>
      <c r="VFP510" s="45"/>
      <c r="VFV510" s="20"/>
      <c r="VFW510" s="20"/>
      <c r="VFX510" s="45"/>
      <c r="VGD510" s="20"/>
      <c r="VGE510" s="20"/>
      <c r="VGF510" s="45"/>
      <c r="VGL510" s="20"/>
      <c r="VGM510" s="20"/>
      <c r="VGN510" s="45"/>
      <c r="VGT510" s="20"/>
      <c r="VGU510" s="20"/>
      <c r="VGV510" s="45"/>
      <c r="VHB510" s="20"/>
      <c r="VHC510" s="20"/>
      <c r="VHD510" s="45"/>
      <c r="VHJ510" s="20"/>
      <c r="VHK510" s="20"/>
      <c r="VHL510" s="45"/>
      <c r="VHR510" s="20"/>
      <c r="VHS510" s="20"/>
      <c r="VHT510" s="45"/>
      <c r="VHZ510" s="20"/>
      <c r="VIA510" s="20"/>
      <c r="VIB510" s="45"/>
      <c r="VIH510" s="20"/>
      <c r="VII510" s="20"/>
      <c r="VIJ510" s="45"/>
      <c r="VIP510" s="20"/>
      <c r="VIQ510" s="20"/>
      <c r="VIR510" s="45"/>
      <c r="VIX510" s="20"/>
      <c r="VIY510" s="20"/>
      <c r="VIZ510" s="45"/>
      <c r="VJF510" s="20"/>
      <c r="VJG510" s="20"/>
      <c r="VJH510" s="45"/>
      <c r="VJN510" s="20"/>
      <c r="VJO510" s="20"/>
      <c r="VJP510" s="45"/>
      <c r="VJV510" s="20"/>
      <c r="VJW510" s="20"/>
      <c r="VJX510" s="45"/>
      <c r="VKD510" s="20"/>
      <c r="VKE510" s="20"/>
      <c r="VKF510" s="45"/>
      <c r="VKL510" s="20"/>
      <c r="VKM510" s="20"/>
      <c r="VKN510" s="45"/>
      <c r="VKT510" s="20"/>
      <c r="VKU510" s="20"/>
      <c r="VKV510" s="45"/>
      <c r="VLB510" s="20"/>
      <c r="VLC510" s="20"/>
      <c r="VLD510" s="45"/>
      <c r="VLJ510" s="20"/>
      <c r="VLK510" s="20"/>
      <c r="VLL510" s="45"/>
      <c r="VLR510" s="20"/>
      <c r="VLS510" s="20"/>
      <c r="VLT510" s="45"/>
      <c r="VLZ510" s="20"/>
      <c r="VMA510" s="20"/>
      <c r="VMB510" s="45"/>
      <c r="VMH510" s="20"/>
      <c r="VMI510" s="20"/>
      <c r="VMJ510" s="45"/>
      <c r="VMP510" s="20"/>
      <c r="VMQ510" s="20"/>
      <c r="VMR510" s="45"/>
      <c r="VMX510" s="20"/>
      <c r="VMY510" s="20"/>
      <c r="VMZ510" s="45"/>
      <c r="VNF510" s="20"/>
      <c r="VNG510" s="20"/>
      <c r="VNH510" s="45"/>
      <c r="VNN510" s="20"/>
      <c r="VNO510" s="20"/>
      <c r="VNP510" s="45"/>
      <c r="VNV510" s="20"/>
      <c r="VNW510" s="20"/>
      <c r="VNX510" s="45"/>
      <c r="VOD510" s="20"/>
      <c r="VOE510" s="20"/>
      <c r="VOF510" s="45"/>
      <c r="VOL510" s="20"/>
      <c r="VOM510" s="20"/>
      <c r="VON510" s="45"/>
      <c r="VOT510" s="20"/>
      <c r="VOU510" s="20"/>
      <c r="VOV510" s="45"/>
      <c r="VPB510" s="20"/>
      <c r="VPC510" s="20"/>
      <c r="VPD510" s="45"/>
      <c r="VPJ510" s="20"/>
      <c r="VPK510" s="20"/>
      <c r="VPL510" s="45"/>
      <c r="VPR510" s="20"/>
      <c r="VPS510" s="20"/>
      <c r="VPT510" s="45"/>
      <c r="VPZ510" s="20"/>
      <c r="VQA510" s="20"/>
      <c r="VQB510" s="45"/>
      <c r="VQH510" s="20"/>
      <c r="VQI510" s="20"/>
      <c r="VQJ510" s="45"/>
      <c r="VQP510" s="20"/>
      <c r="VQQ510" s="20"/>
      <c r="VQR510" s="45"/>
      <c r="VQX510" s="20"/>
      <c r="VQY510" s="20"/>
      <c r="VQZ510" s="45"/>
      <c r="VRF510" s="20"/>
      <c r="VRG510" s="20"/>
      <c r="VRH510" s="45"/>
      <c r="VRN510" s="20"/>
      <c r="VRO510" s="20"/>
      <c r="VRP510" s="45"/>
      <c r="VRV510" s="20"/>
      <c r="VRW510" s="20"/>
      <c r="VRX510" s="45"/>
      <c r="VSD510" s="20"/>
      <c r="VSE510" s="20"/>
      <c r="VSF510" s="45"/>
      <c r="VSL510" s="20"/>
      <c r="VSM510" s="20"/>
      <c r="VSN510" s="45"/>
      <c r="VST510" s="20"/>
      <c r="VSU510" s="20"/>
      <c r="VSV510" s="45"/>
      <c r="VTB510" s="20"/>
      <c r="VTC510" s="20"/>
      <c r="VTD510" s="45"/>
      <c r="VTJ510" s="20"/>
      <c r="VTK510" s="20"/>
      <c r="VTL510" s="45"/>
      <c r="VTR510" s="20"/>
      <c r="VTS510" s="20"/>
      <c r="VTT510" s="45"/>
      <c r="VTZ510" s="20"/>
      <c r="VUA510" s="20"/>
      <c r="VUB510" s="45"/>
      <c r="VUH510" s="20"/>
      <c r="VUI510" s="20"/>
      <c r="VUJ510" s="45"/>
      <c r="VUP510" s="20"/>
      <c r="VUQ510" s="20"/>
      <c r="VUR510" s="45"/>
      <c r="VUX510" s="20"/>
      <c r="VUY510" s="20"/>
      <c r="VUZ510" s="45"/>
      <c r="VVF510" s="20"/>
      <c r="VVG510" s="20"/>
      <c r="VVH510" s="45"/>
      <c r="VVN510" s="20"/>
      <c r="VVO510" s="20"/>
      <c r="VVP510" s="45"/>
      <c r="VVV510" s="20"/>
      <c r="VVW510" s="20"/>
      <c r="VVX510" s="45"/>
      <c r="VWD510" s="20"/>
      <c r="VWE510" s="20"/>
      <c r="VWF510" s="45"/>
      <c r="VWL510" s="20"/>
      <c r="VWM510" s="20"/>
      <c r="VWN510" s="45"/>
      <c r="VWT510" s="20"/>
      <c r="VWU510" s="20"/>
      <c r="VWV510" s="45"/>
      <c r="VXB510" s="20"/>
      <c r="VXC510" s="20"/>
      <c r="VXD510" s="45"/>
      <c r="VXJ510" s="20"/>
      <c r="VXK510" s="20"/>
      <c r="VXL510" s="45"/>
      <c r="VXR510" s="20"/>
      <c r="VXS510" s="20"/>
      <c r="VXT510" s="45"/>
      <c r="VXZ510" s="20"/>
      <c r="VYA510" s="20"/>
      <c r="VYB510" s="45"/>
      <c r="VYH510" s="20"/>
      <c r="VYI510" s="20"/>
      <c r="VYJ510" s="45"/>
      <c r="VYP510" s="20"/>
      <c r="VYQ510" s="20"/>
      <c r="VYR510" s="45"/>
      <c r="VYX510" s="20"/>
      <c r="VYY510" s="20"/>
      <c r="VYZ510" s="45"/>
      <c r="VZF510" s="20"/>
      <c r="VZG510" s="20"/>
      <c r="VZH510" s="45"/>
      <c r="VZN510" s="20"/>
      <c r="VZO510" s="20"/>
      <c r="VZP510" s="45"/>
      <c r="VZV510" s="20"/>
      <c r="VZW510" s="20"/>
      <c r="VZX510" s="45"/>
      <c r="WAD510" s="20"/>
      <c r="WAE510" s="20"/>
      <c r="WAF510" s="45"/>
      <c r="WAL510" s="20"/>
      <c r="WAM510" s="20"/>
      <c r="WAN510" s="45"/>
      <c r="WAT510" s="20"/>
      <c r="WAU510" s="20"/>
      <c r="WAV510" s="45"/>
      <c r="WBB510" s="20"/>
      <c r="WBC510" s="20"/>
      <c r="WBD510" s="45"/>
      <c r="WBJ510" s="20"/>
      <c r="WBK510" s="20"/>
      <c r="WBL510" s="45"/>
      <c r="WBR510" s="20"/>
      <c r="WBS510" s="20"/>
      <c r="WBT510" s="45"/>
      <c r="WBZ510" s="20"/>
      <c r="WCA510" s="20"/>
      <c r="WCB510" s="45"/>
      <c r="WCH510" s="20"/>
      <c r="WCI510" s="20"/>
      <c r="WCJ510" s="45"/>
      <c r="WCP510" s="20"/>
      <c r="WCQ510" s="20"/>
      <c r="WCR510" s="45"/>
      <c r="WCX510" s="20"/>
      <c r="WCY510" s="20"/>
      <c r="WCZ510" s="45"/>
      <c r="WDF510" s="20"/>
      <c r="WDG510" s="20"/>
      <c r="WDH510" s="45"/>
      <c r="WDN510" s="20"/>
      <c r="WDO510" s="20"/>
      <c r="WDP510" s="45"/>
      <c r="WDV510" s="20"/>
      <c r="WDW510" s="20"/>
      <c r="WDX510" s="45"/>
      <c r="WED510" s="20"/>
      <c r="WEE510" s="20"/>
      <c r="WEF510" s="45"/>
      <c r="WEL510" s="20"/>
      <c r="WEM510" s="20"/>
      <c r="WEN510" s="45"/>
      <c r="WET510" s="20"/>
      <c r="WEU510" s="20"/>
      <c r="WEV510" s="45"/>
      <c r="WFB510" s="20"/>
      <c r="WFC510" s="20"/>
      <c r="WFD510" s="45"/>
      <c r="WFJ510" s="20"/>
      <c r="WFK510" s="20"/>
      <c r="WFL510" s="45"/>
      <c r="WFR510" s="20"/>
      <c r="WFS510" s="20"/>
      <c r="WFT510" s="45"/>
      <c r="WFZ510" s="20"/>
      <c r="WGA510" s="20"/>
      <c r="WGB510" s="45"/>
      <c r="WGH510" s="20"/>
      <c r="WGI510" s="20"/>
      <c r="WGJ510" s="45"/>
      <c r="WGP510" s="20"/>
      <c r="WGQ510" s="20"/>
      <c r="WGR510" s="45"/>
      <c r="WGX510" s="20"/>
      <c r="WGY510" s="20"/>
      <c r="WGZ510" s="45"/>
      <c r="WHF510" s="20"/>
      <c r="WHG510" s="20"/>
      <c r="WHH510" s="45"/>
      <c r="WHN510" s="20"/>
      <c r="WHO510" s="20"/>
      <c r="WHP510" s="45"/>
      <c r="WHV510" s="20"/>
      <c r="WHW510" s="20"/>
      <c r="WHX510" s="45"/>
      <c r="WID510" s="20"/>
      <c r="WIE510" s="20"/>
      <c r="WIF510" s="45"/>
      <c r="WIL510" s="20"/>
      <c r="WIM510" s="20"/>
      <c r="WIN510" s="45"/>
      <c r="WIT510" s="20"/>
      <c r="WIU510" s="20"/>
      <c r="WIV510" s="45"/>
      <c r="WJB510" s="20"/>
      <c r="WJC510" s="20"/>
      <c r="WJD510" s="45"/>
      <c r="WJJ510" s="20"/>
      <c r="WJK510" s="20"/>
      <c r="WJL510" s="45"/>
      <c r="WJR510" s="20"/>
      <c r="WJS510" s="20"/>
      <c r="WJT510" s="45"/>
      <c r="WJZ510" s="20"/>
      <c r="WKA510" s="20"/>
      <c r="WKB510" s="45"/>
      <c r="WKH510" s="20"/>
      <c r="WKI510" s="20"/>
      <c r="WKJ510" s="45"/>
      <c r="WKP510" s="20"/>
      <c r="WKQ510" s="20"/>
      <c r="WKR510" s="45"/>
      <c r="WKX510" s="20"/>
      <c r="WKY510" s="20"/>
      <c r="WKZ510" s="45"/>
      <c r="WLF510" s="20"/>
      <c r="WLG510" s="20"/>
      <c r="WLH510" s="45"/>
      <c r="WLN510" s="20"/>
      <c r="WLO510" s="20"/>
      <c r="WLP510" s="45"/>
      <c r="WLV510" s="20"/>
      <c r="WLW510" s="20"/>
      <c r="WLX510" s="45"/>
      <c r="WMD510" s="20"/>
      <c r="WME510" s="20"/>
      <c r="WMF510" s="45"/>
      <c r="WML510" s="20"/>
      <c r="WMM510" s="20"/>
      <c r="WMN510" s="45"/>
      <c r="WMT510" s="20"/>
      <c r="WMU510" s="20"/>
      <c r="WMV510" s="45"/>
      <c r="WNB510" s="20"/>
      <c r="WNC510" s="20"/>
      <c r="WND510" s="45"/>
      <c r="WNJ510" s="20"/>
      <c r="WNK510" s="20"/>
      <c r="WNL510" s="45"/>
      <c r="WNR510" s="20"/>
      <c r="WNS510" s="20"/>
      <c r="WNT510" s="45"/>
      <c r="WNZ510" s="20"/>
      <c r="WOA510" s="20"/>
      <c r="WOB510" s="45"/>
      <c r="WOH510" s="20"/>
      <c r="WOI510" s="20"/>
      <c r="WOJ510" s="45"/>
      <c r="WOP510" s="20"/>
      <c r="WOQ510" s="20"/>
      <c r="WOR510" s="45"/>
      <c r="WOX510" s="20"/>
      <c r="WOY510" s="20"/>
      <c r="WOZ510" s="45"/>
      <c r="WPF510" s="20"/>
      <c r="WPG510" s="20"/>
      <c r="WPH510" s="45"/>
      <c r="WPN510" s="20"/>
      <c r="WPO510" s="20"/>
      <c r="WPP510" s="45"/>
      <c r="WPV510" s="20"/>
      <c r="WPW510" s="20"/>
      <c r="WPX510" s="45"/>
      <c r="WQD510" s="20"/>
      <c r="WQE510" s="20"/>
      <c r="WQF510" s="45"/>
      <c r="WQL510" s="20"/>
      <c r="WQM510" s="20"/>
      <c r="WQN510" s="45"/>
      <c r="WQT510" s="20"/>
      <c r="WQU510" s="20"/>
      <c r="WQV510" s="45"/>
      <c r="WRB510" s="20"/>
      <c r="WRC510" s="20"/>
      <c r="WRD510" s="45"/>
      <c r="WRJ510" s="20"/>
      <c r="WRK510" s="20"/>
      <c r="WRL510" s="45"/>
      <c r="WRR510" s="20"/>
      <c r="WRS510" s="20"/>
      <c r="WRT510" s="45"/>
      <c r="WRZ510" s="20"/>
      <c r="WSA510" s="20"/>
      <c r="WSB510" s="45"/>
      <c r="WSH510" s="20"/>
      <c r="WSI510" s="20"/>
      <c r="WSJ510" s="45"/>
      <c r="WSP510" s="20"/>
      <c r="WSQ510" s="20"/>
      <c r="WSR510" s="45"/>
      <c r="WSX510" s="20"/>
      <c r="WSY510" s="20"/>
      <c r="WSZ510" s="45"/>
      <c r="WTF510" s="20"/>
      <c r="WTG510" s="20"/>
      <c r="WTH510" s="45"/>
      <c r="WTN510" s="20"/>
      <c r="WTO510" s="20"/>
      <c r="WTP510" s="45"/>
      <c r="WTV510" s="20"/>
      <c r="WTW510" s="20"/>
      <c r="WTX510" s="45"/>
      <c r="WUD510" s="20"/>
      <c r="WUE510" s="20"/>
      <c r="WUF510" s="45"/>
      <c r="WUL510" s="20"/>
      <c r="WUM510" s="20"/>
      <c r="WUN510" s="45"/>
      <c r="WUT510" s="20"/>
      <c r="WUU510" s="20"/>
      <c r="WUV510" s="45"/>
      <c r="WVB510" s="20"/>
      <c r="WVC510" s="20"/>
      <c r="WVD510" s="45"/>
      <c r="WVJ510" s="20"/>
      <c r="WVK510" s="20"/>
      <c r="WVL510" s="45"/>
      <c r="WVR510" s="20"/>
      <c r="WVS510" s="20"/>
      <c r="WVT510" s="45"/>
      <c r="WVZ510" s="20"/>
      <c r="WWA510" s="20"/>
      <c r="WWB510" s="45"/>
      <c r="WWH510" s="20"/>
      <c r="WWI510" s="20"/>
      <c r="WWJ510" s="45"/>
      <c r="WWP510" s="20"/>
      <c r="WWQ510" s="20"/>
      <c r="WWR510" s="45"/>
      <c r="WWX510" s="20"/>
      <c r="WWY510" s="20"/>
      <c r="WWZ510" s="45"/>
      <c r="WXF510" s="20"/>
      <c r="WXG510" s="20"/>
      <c r="WXH510" s="45"/>
      <c r="WXN510" s="20"/>
      <c r="WXO510" s="20"/>
      <c r="WXP510" s="45"/>
      <c r="WXV510" s="20"/>
      <c r="WXW510" s="20"/>
      <c r="WXX510" s="45"/>
      <c r="WYD510" s="20"/>
      <c r="WYE510" s="20"/>
      <c r="WYF510" s="45"/>
      <c r="WYL510" s="20"/>
      <c r="WYM510" s="20"/>
      <c r="WYN510" s="45"/>
      <c r="WYT510" s="20"/>
      <c r="WYU510" s="20"/>
      <c r="WYV510" s="45"/>
      <c r="WZB510" s="20"/>
      <c r="WZC510" s="20"/>
      <c r="WZD510" s="45"/>
      <c r="WZJ510" s="20"/>
      <c r="WZK510" s="20"/>
      <c r="WZL510" s="45"/>
      <c r="WZR510" s="20"/>
      <c r="WZS510" s="20"/>
      <c r="WZT510" s="45"/>
      <c r="WZZ510" s="20"/>
      <c r="XAA510" s="20"/>
      <c r="XAB510" s="45"/>
      <c r="XAH510" s="20"/>
      <c r="XAI510" s="20"/>
      <c r="XAJ510" s="45"/>
      <c r="XAP510" s="20"/>
      <c r="XAQ510" s="20"/>
      <c r="XAR510" s="45"/>
      <c r="XAX510" s="20"/>
      <c r="XAY510" s="20"/>
      <c r="XAZ510" s="45"/>
      <c r="XBF510" s="20"/>
      <c r="XBG510" s="20"/>
      <c r="XBH510" s="45"/>
      <c r="XBN510" s="20"/>
      <c r="XBO510" s="20"/>
      <c r="XBP510" s="45"/>
      <c r="XBV510" s="20"/>
      <c r="XBW510" s="20"/>
      <c r="XBX510" s="45"/>
      <c r="XCD510" s="20"/>
      <c r="XCE510" s="20"/>
      <c r="XCF510" s="45"/>
      <c r="XCL510" s="20"/>
      <c r="XCM510" s="20"/>
      <c r="XCN510" s="45"/>
      <c r="XCT510" s="20"/>
      <c r="XCU510" s="20"/>
      <c r="XCV510" s="45"/>
      <c r="XDB510" s="20"/>
      <c r="XDC510" s="20"/>
      <c r="XDD510" s="45"/>
      <c r="XDJ510" s="20"/>
      <c r="XDK510" s="20"/>
      <c r="XDL510" s="45"/>
      <c r="XDR510" s="20"/>
      <c r="XDS510" s="20"/>
      <c r="XDT510" s="45"/>
      <c r="XDZ510" s="20"/>
      <c r="XEA510" s="20"/>
      <c r="XEB510" s="45"/>
      <c r="XEH510" s="20"/>
      <c r="XEI510" s="20"/>
      <c r="XEJ510" s="45"/>
      <c r="XEP510" s="20"/>
      <c r="XEQ510" s="20"/>
      <c r="XER510" s="45"/>
      <c r="XEX510" s="20"/>
      <c r="XEY510" s="20"/>
      <c r="XEZ510" s="45"/>
    </row>
    <row r="511" spans="2:1020 1026:2044 2050:3068 3074:4092 4098:5116 5122:6140 6146:7164 7170:8188 8194:9212 9218:10236 10242:11260 11266:12284 12290:13308 13314:14332 14338:15356 15362:16380">
      <c r="B511" s="9"/>
      <c r="C511" s="9"/>
      <c r="D511" s="9"/>
      <c r="E511" s="9"/>
      <c r="F511" s="9"/>
      <c r="G511" s="9"/>
      <c r="H511" s="9"/>
      <c r="I511" s="9"/>
      <c r="J511" s="20"/>
      <c r="K511" s="20"/>
      <c r="L511" s="45"/>
      <c r="R511" s="20"/>
      <c r="S511" s="20"/>
      <c r="T511" s="45"/>
      <c r="Z511" s="20"/>
      <c r="AA511" s="20"/>
      <c r="AB511" s="45"/>
      <c r="AH511" s="20"/>
      <c r="AI511" s="20"/>
      <c r="AJ511" s="45"/>
      <c r="AP511" s="20"/>
      <c r="AQ511" s="20"/>
      <c r="AR511" s="45"/>
      <c r="AX511" s="20"/>
      <c r="AY511" s="20"/>
      <c r="AZ511" s="45"/>
      <c r="BF511" s="20"/>
      <c r="BG511" s="20"/>
      <c r="BH511" s="45"/>
      <c r="BN511" s="20"/>
      <c r="BO511" s="20"/>
      <c r="BP511" s="45"/>
      <c r="BV511" s="20"/>
      <c r="BW511" s="20"/>
      <c r="BX511" s="45"/>
      <c r="CD511" s="20"/>
      <c r="CE511" s="20"/>
      <c r="CF511" s="45"/>
      <c r="CL511" s="20"/>
      <c r="CM511" s="20"/>
      <c r="CN511" s="45"/>
      <c r="CT511" s="20"/>
      <c r="CU511" s="20"/>
      <c r="CV511" s="45"/>
      <c r="DB511" s="20"/>
      <c r="DC511" s="20"/>
      <c r="DD511" s="45"/>
      <c r="DJ511" s="20"/>
      <c r="DK511" s="20"/>
      <c r="DL511" s="45"/>
      <c r="DR511" s="20"/>
      <c r="DS511" s="20"/>
      <c r="DT511" s="45"/>
      <c r="DZ511" s="20"/>
      <c r="EA511" s="20"/>
      <c r="EB511" s="45"/>
      <c r="EH511" s="20"/>
      <c r="EI511" s="20"/>
      <c r="EJ511" s="45"/>
      <c r="EP511" s="20"/>
      <c r="EQ511" s="20"/>
      <c r="ER511" s="45"/>
      <c r="EX511" s="20"/>
      <c r="EY511" s="20"/>
      <c r="EZ511" s="45"/>
      <c r="FF511" s="20"/>
      <c r="FG511" s="20"/>
      <c r="FH511" s="45"/>
      <c r="FN511" s="20"/>
      <c r="FO511" s="20"/>
      <c r="FP511" s="45"/>
      <c r="FV511" s="20"/>
      <c r="FW511" s="20"/>
      <c r="FX511" s="45"/>
      <c r="GD511" s="20"/>
      <c r="GE511" s="20"/>
      <c r="GF511" s="45"/>
      <c r="GL511" s="20"/>
      <c r="GM511" s="20"/>
      <c r="GN511" s="45"/>
      <c r="GT511" s="20"/>
      <c r="GU511" s="20"/>
      <c r="GV511" s="45"/>
      <c r="HB511" s="20"/>
      <c r="HC511" s="20"/>
      <c r="HD511" s="45"/>
      <c r="HJ511" s="20"/>
      <c r="HK511" s="20"/>
      <c r="HL511" s="45"/>
      <c r="HR511" s="20"/>
      <c r="HS511" s="20"/>
      <c r="HT511" s="45"/>
      <c r="HZ511" s="20"/>
      <c r="IA511" s="20"/>
      <c r="IB511" s="45"/>
      <c r="IH511" s="20"/>
      <c r="II511" s="20"/>
      <c r="IJ511" s="45"/>
      <c r="IP511" s="20"/>
      <c r="IQ511" s="20"/>
      <c r="IR511" s="45"/>
      <c r="IX511" s="20"/>
      <c r="IY511" s="20"/>
      <c r="IZ511" s="45"/>
      <c r="JF511" s="20"/>
      <c r="JG511" s="20"/>
      <c r="JH511" s="45"/>
      <c r="JN511" s="20"/>
      <c r="JO511" s="20"/>
      <c r="JP511" s="45"/>
      <c r="JV511" s="20"/>
      <c r="JW511" s="20"/>
      <c r="JX511" s="45"/>
      <c r="KD511" s="20"/>
      <c r="KE511" s="20"/>
      <c r="KF511" s="45"/>
      <c r="KL511" s="20"/>
      <c r="KM511" s="20"/>
      <c r="KN511" s="45"/>
      <c r="KT511" s="20"/>
      <c r="KU511" s="20"/>
      <c r="KV511" s="45"/>
      <c r="LB511" s="20"/>
      <c r="LC511" s="20"/>
      <c r="LD511" s="45"/>
      <c r="LJ511" s="20"/>
      <c r="LK511" s="20"/>
      <c r="LL511" s="45"/>
      <c r="LR511" s="20"/>
      <c r="LS511" s="20"/>
      <c r="LT511" s="45"/>
      <c r="LZ511" s="20"/>
      <c r="MA511" s="20"/>
      <c r="MB511" s="45"/>
      <c r="MH511" s="20"/>
      <c r="MI511" s="20"/>
      <c r="MJ511" s="45"/>
      <c r="MP511" s="20"/>
      <c r="MQ511" s="20"/>
      <c r="MR511" s="45"/>
      <c r="MX511" s="20"/>
      <c r="MY511" s="20"/>
      <c r="MZ511" s="45"/>
      <c r="NF511" s="20"/>
      <c r="NG511" s="20"/>
      <c r="NH511" s="45"/>
      <c r="NN511" s="20"/>
      <c r="NO511" s="20"/>
      <c r="NP511" s="45"/>
      <c r="NV511" s="20"/>
      <c r="NW511" s="20"/>
      <c r="NX511" s="45"/>
      <c r="OD511" s="20"/>
      <c r="OE511" s="20"/>
      <c r="OF511" s="45"/>
      <c r="OL511" s="20"/>
      <c r="OM511" s="20"/>
      <c r="ON511" s="45"/>
      <c r="OT511" s="20"/>
      <c r="OU511" s="20"/>
      <c r="OV511" s="45"/>
      <c r="PB511" s="20"/>
      <c r="PC511" s="20"/>
      <c r="PD511" s="45"/>
      <c r="PJ511" s="20"/>
      <c r="PK511" s="20"/>
      <c r="PL511" s="45"/>
      <c r="PR511" s="20"/>
      <c r="PS511" s="20"/>
      <c r="PT511" s="45"/>
      <c r="PZ511" s="20"/>
      <c r="QA511" s="20"/>
      <c r="QB511" s="45"/>
      <c r="QH511" s="20"/>
      <c r="QI511" s="20"/>
      <c r="QJ511" s="45"/>
      <c r="QP511" s="20"/>
      <c r="QQ511" s="20"/>
      <c r="QR511" s="45"/>
      <c r="QX511" s="20"/>
      <c r="QY511" s="20"/>
      <c r="QZ511" s="45"/>
      <c r="RF511" s="20"/>
      <c r="RG511" s="20"/>
      <c r="RH511" s="45"/>
      <c r="RN511" s="20"/>
      <c r="RO511" s="20"/>
      <c r="RP511" s="45"/>
      <c r="RV511" s="20"/>
      <c r="RW511" s="20"/>
      <c r="RX511" s="45"/>
      <c r="SD511" s="20"/>
      <c r="SE511" s="20"/>
      <c r="SF511" s="45"/>
      <c r="SL511" s="20"/>
      <c r="SM511" s="20"/>
      <c r="SN511" s="45"/>
      <c r="ST511" s="20"/>
      <c r="SU511" s="20"/>
      <c r="SV511" s="45"/>
      <c r="TB511" s="20"/>
      <c r="TC511" s="20"/>
      <c r="TD511" s="45"/>
      <c r="TJ511" s="20"/>
      <c r="TK511" s="20"/>
      <c r="TL511" s="45"/>
      <c r="TR511" s="20"/>
      <c r="TS511" s="20"/>
      <c r="TT511" s="45"/>
      <c r="TZ511" s="20"/>
      <c r="UA511" s="20"/>
      <c r="UB511" s="45"/>
      <c r="UH511" s="20"/>
      <c r="UI511" s="20"/>
      <c r="UJ511" s="45"/>
      <c r="UP511" s="20"/>
      <c r="UQ511" s="20"/>
      <c r="UR511" s="45"/>
      <c r="UX511" s="20"/>
      <c r="UY511" s="20"/>
      <c r="UZ511" s="45"/>
      <c r="VF511" s="20"/>
      <c r="VG511" s="20"/>
      <c r="VH511" s="45"/>
      <c r="VN511" s="20"/>
      <c r="VO511" s="20"/>
      <c r="VP511" s="45"/>
      <c r="VV511" s="20"/>
      <c r="VW511" s="20"/>
      <c r="VX511" s="45"/>
      <c r="WD511" s="20"/>
      <c r="WE511" s="20"/>
      <c r="WF511" s="45"/>
      <c r="WL511" s="20"/>
      <c r="WM511" s="20"/>
      <c r="WN511" s="45"/>
      <c r="WT511" s="20"/>
      <c r="WU511" s="20"/>
      <c r="WV511" s="45"/>
      <c r="XB511" s="20"/>
      <c r="XC511" s="20"/>
      <c r="XD511" s="45"/>
      <c r="XJ511" s="20"/>
      <c r="XK511" s="20"/>
      <c r="XL511" s="45"/>
      <c r="XR511" s="20"/>
      <c r="XS511" s="20"/>
      <c r="XT511" s="45"/>
      <c r="XZ511" s="20"/>
      <c r="YA511" s="20"/>
      <c r="YB511" s="45"/>
      <c r="YH511" s="20"/>
      <c r="YI511" s="20"/>
      <c r="YJ511" s="45"/>
      <c r="YP511" s="20"/>
      <c r="YQ511" s="20"/>
      <c r="YR511" s="45"/>
      <c r="YX511" s="20"/>
      <c r="YY511" s="20"/>
      <c r="YZ511" s="45"/>
      <c r="ZF511" s="20"/>
      <c r="ZG511" s="20"/>
      <c r="ZH511" s="45"/>
      <c r="ZN511" s="20"/>
      <c r="ZO511" s="20"/>
      <c r="ZP511" s="45"/>
      <c r="ZV511" s="20"/>
      <c r="ZW511" s="20"/>
      <c r="ZX511" s="45"/>
      <c r="AAD511" s="20"/>
      <c r="AAE511" s="20"/>
      <c r="AAF511" s="45"/>
      <c r="AAL511" s="20"/>
      <c r="AAM511" s="20"/>
      <c r="AAN511" s="45"/>
      <c r="AAT511" s="20"/>
      <c r="AAU511" s="20"/>
      <c r="AAV511" s="45"/>
      <c r="ABB511" s="20"/>
      <c r="ABC511" s="20"/>
      <c r="ABD511" s="45"/>
      <c r="ABJ511" s="20"/>
      <c r="ABK511" s="20"/>
      <c r="ABL511" s="45"/>
      <c r="ABR511" s="20"/>
      <c r="ABS511" s="20"/>
      <c r="ABT511" s="45"/>
      <c r="ABZ511" s="20"/>
      <c r="ACA511" s="20"/>
      <c r="ACB511" s="45"/>
      <c r="ACH511" s="20"/>
      <c r="ACI511" s="20"/>
      <c r="ACJ511" s="45"/>
      <c r="ACP511" s="20"/>
      <c r="ACQ511" s="20"/>
      <c r="ACR511" s="45"/>
      <c r="ACX511" s="20"/>
      <c r="ACY511" s="20"/>
      <c r="ACZ511" s="45"/>
      <c r="ADF511" s="20"/>
      <c r="ADG511" s="20"/>
      <c r="ADH511" s="45"/>
      <c r="ADN511" s="20"/>
      <c r="ADO511" s="20"/>
      <c r="ADP511" s="45"/>
      <c r="ADV511" s="20"/>
      <c r="ADW511" s="20"/>
      <c r="ADX511" s="45"/>
      <c r="AED511" s="20"/>
      <c r="AEE511" s="20"/>
      <c r="AEF511" s="45"/>
      <c r="AEL511" s="20"/>
      <c r="AEM511" s="20"/>
      <c r="AEN511" s="45"/>
      <c r="AET511" s="20"/>
      <c r="AEU511" s="20"/>
      <c r="AEV511" s="45"/>
      <c r="AFB511" s="20"/>
      <c r="AFC511" s="20"/>
      <c r="AFD511" s="45"/>
      <c r="AFJ511" s="20"/>
      <c r="AFK511" s="20"/>
      <c r="AFL511" s="45"/>
      <c r="AFR511" s="20"/>
      <c r="AFS511" s="20"/>
      <c r="AFT511" s="45"/>
      <c r="AFZ511" s="20"/>
      <c r="AGA511" s="20"/>
      <c r="AGB511" s="45"/>
      <c r="AGH511" s="20"/>
      <c r="AGI511" s="20"/>
      <c r="AGJ511" s="45"/>
      <c r="AGP511" s="20"/>
      <c r="AGQ511" s="20"/>
      <c r="AGR511" s="45"/>
      <c r="AGX511" s="20"/>
      <c r="AGY511" s="20"/>
      <c r="AGZ511" s="45"/>
      <c r="AHF511" s="20"/>
      <c r="AHG511" s="20"/>
      <c r="AHH511" s="45"/>
      <c r="AHN511" s="20"/>
      <c r="AHO511" s="20"/>
      <c r="AHP511" s="45"/>
      <c r="AHV511" s="20"/>
      <c r="AHW511" s="20"/>
      <c r="AHX511" s="45"/>
      <c r="AID511" s="20"/>
      <c r="AIE511" s="20"/>
      <c r="AIF511" s="45"/>
      <c r="AIL511" s="20"/>
      <c r="AIM511" s="20"/>
      <c r="AIN511" s="45"/>
      <c r="AIT511" s="20"/>
      <c r="AIU511" s="20"/>
      <c r="AIV511" s="45"/>
      <c r="AJB511" s="20"/>
      <c r="AJC511" s="20"/>
      <c r="AJD511" s="45"/>
      <c r="AJJ511" s="20"/>
      <c r="AJK511" s="20"/>
      <c r="AJL511" s="45"/>
      <c r="AJR511" s="20"/>
      <c r="AJS511" s="20"/>
      <c r="AJT511" s="45"/>
      <c r="AJZ511" s="20"/>
      <c r="AKA511" s="20"/>
      <c r="AKB511" s="45"/>
      <c r="AKH511" s="20"/>
      <c r="AKI511" s="20"/>
      <c r="AKJ511" s="45"/>
      <c r="AKP511" s="20"/>
      <c r="AKQ511" s="20"/>
      <c r="AKR511" s="45"/>
      <c r="AKX511" s="20"/>
      <c r="AKY511" s="20"/>
      <c r="AKZ511" s="45"/>
      <c r="ALF511" s="20"/>
      <c r="ALG511" s="20"/>
      <c r="ALH511" s="45"/>
      <c r="ALN511" s="20"/>
      <c r="ALO511" s="20"/>
      <c r="ALP511" s="45"/>
      <c r="ALV511" s="20"/>
      <c r="ALW511" s="20"/>
      <c r="ALX511" s="45"/>
      <c r="AMD511" s="20"/>
      <c r="AME511" s="20"/>
      <c r="AMF511" s="45"/>
      <c r="AML511" s="20"/>
      <c r="AMM511" s="20"/>
      <c r="AMN511" s="45"/>
      <c r="AMT511" s="20"/>
      <c r="AMU511" s="20"/>
      <c r="AMV511" s="45"/>
      <c r="ANB511" s="20"/>
      <c r="ANC511" s="20"/>
      <c r="AND511" s="45"/>
      <c r="ANJ511" s="20"/>
      <c r="ANK511" s="20"/>
      <c r="ANL511" s="45"/>
      <c r="ANR511" s="20"/>
      <c r="ANS511" s="20"/>
      <c r="ANT511" s="45"/>
      <c r="ANZ511" s="20"/>
      <c r="AOA511" s="20"/>
      <c r="AOB511" s="45"/>
      <c r="AOH511" s="20"/>
      <c r="AOI511" s="20"/>
      <c r="AOJ511" s="45"/>
      <c r="AOP511" s="20"/>
      <c r="AOQ511" s="20"/>
      <c r="AOR511" s="45"/>
      <c r="AOX511" s="20"/>
      <c r="AOY511" s="20"/>
      <c r="AOZ511" s="45"/>
      <c r="APF511" s="20"/>
      <c r="APG511" s="20"/>
      <c r="APH511" s="45"/>
      <c r="APN511" s="20"/>
      <c r="APO511" s="20"/>
      <c r="APP511" s="45"/>
      <c r="APV511" s="20"/>
      <c r="APW511" s="20"/>
      <c r="APX511" s="45"/>
      <c r="AQD511" s="20"/>
      <c r="AQE511" s="20"/>
      <c r="AQF511" s="45"/>
      <c r="AQL511" s="20"/>
      <c r="AQM511" s="20"/>
      <c r="AQN511" s="45"/>
      <c r="AQT511" s="20"/>
      <c r="AQU511" s="20"/>
      <c r="AQV511" s="45"/>
      <c r="ARB511" s="20"/>
      <c r="ARC511" s="20"/>
      <c r="ARD511" s="45"/>
      <c r="ARJ511" s="20"/>
      <c r="ARK511" s="20"/>
      <c r="ARL511" s="45"/>
      <c r="ARR511" s="20"/>
      <c r="ARS511" s="20"/>
      <c r="ART511" s="45"/>
      <c r="ARZ511" s="20"/>
      <c r="ASA511" s="20"/>
      <c r="ASB511" s="45"/>
      <c r="ASH511" s="20"/>
      <c r="ASI511" s="20"/>
      <c r="ASJ511" s="45"/>
      <c r="ASP511" s="20"/>
      <c r="ASQ511" s="20"/>
      <c r="ASR511" s="45"/>
      <c r="ASX511" s="20"/>
      <c r="ASY511" s="20"/>
      <c r="ASZ511" s="45"/>
      <c r="ATF511" s="20"/>
      <c r="ATG511" s="20"/>
      <c r="ATH511" s="45"/>
      <c r="ATN511" s="20"/>
      <c r="ATO511" s="20"/>
      <c r="ATP511" s="45"/>
      <c r="ATV511" s="20"/>
      <c r="ATW511" s="20"/>
      <c r="ATX511" s="45"/>
      <c r="AUD511" s="20"/>
      <c r="AUE511" s="20"/>
      <c r="AUF511" s="45"/>
      <c r="AUL511" s="20"/>
      <c r="AUM511" s="20"/>
      <c r="AUN511" s="45"/>
      <c r="AUT511" s="20"/>
      <c r="AUU511" s="20"/>
      <c r="AUV511" s="45"/>
      <c r="AVB511" s="20"/>
      <c r="AVC511" s="20"/>
      <c r="AVD511" s="45"/>
      <c r="AVJ511" s="20"/>
      <c r="AVK511" s="20"/>
      <c r="AVL511" s="45"/>
      <c r="AVR511" s="20"/>
      <c r="AVS511" s="20"/>
      <c r="AVT511" s="45"/>
      <c r="AVZ511" s="20"/>
      <c r="AWA511" s="20"/>
      <c r="AWB511" s="45"/>
      <c r="AWH511" s="20"/>
      <c r="AWI511" s="20"/>
      <c r="AWJ511" s="45"/>
      <c r="AWP511" s="20"/>
      <c r="AWQ511" s="20"/>
      <c r="AWR511" s="45"/>
      <c r="AWX511" s="20"/>
      <c r="AWY511" s="20"/>
      <c r="AWZ511" s="45"/>
      <c r="AXF511" s="20"/>
      <c r="AXG511" s="20"/>
      <c r="AXH511" s="45"/>
      <c r="AXN511" s="20"/>
      <c r="AXO511" s="20"/>
      <c r="AXP511" s="45"/>
      <c r="AXV511" s="20"/>
      <c r="AXW511" s="20"/>
      <c r="AXX511" s="45"/>
      <c r="AYD511" s="20"/>
      <c r="AYE511" s="20"/>
      <c r="AYF511" s="45"/>
      <c r="AYL511" s="20"/>
      <c r="AYM511" s="20"/>
      <c r="AYN511" s="45"/>
      <c r="AYT511" s="20"/>
      <c r="AYU511" s="20"/>
      <c r="AYV511" s="45"/>
      <c r="AZB511" s="20"/>
      <c r="AZC511" s="20"/>
      <c r="AZD511" s="45"/>
      <c r="AZJ511" s="20"/>
      <c r="AZK511" s="20"/>
      <c r="AZL511" s="45"/>
      <c r="AZR511" s="20"/>
      <c r="AZS511" s="20"/>
      <c r="AZT511" s="45"/>
      <c r="AZZ511" s="20"/>
      <c r="BAA511" s="20"/>
      <c r="BAB511" s="45"/>
      <c r="BAH511" s="20"/>
      <c r="BAI511" s="20"/>
      <c r="BAJ511" s="45"/>
      <c r="BAP511" s="20"/>
      <c r="BAQ511" s="20"/>
      <c r="BAR511" s="45"/>
      <c r="BAX511" s="20"/>
      <c r="BAY511" s="20"/>
      <c r="BAZ511" s="45"/>
      <c r="BBF511" s="20"/>
      <c r="BBG511" s="20"/>
      <c r="BBH511" s="45"/>
      <c r="BBN511" s="20"/>
      <c r="BBO511" s="20"/>
      <c r="BBP511" s="45"/>
      <c r="BBV511" s="20"/>
      <c r="BBW511" s="20"/>
      <c r="BBX511" s="45"/>
      <c r="BCD511" s="20"/>
      <c r="BCE511" s="20"/>
      <c r="BCF511" s="45"/>
      <c r="BCL511" s="20"/>
      <c r="BCM511" s="20"/>
      <c r="BCN511" s="45"/>
      <c r="BCT511" s="20"/>
      <c r="BCU511" s="20"/>
      <c r="BCV511" s="45"/>
      <c r="BDB511" s="20"/>
      <c r="BDC511" s="20"/>
      <c r="BDD511" s="45"/>
      <c r="BDJ511" s="20"/>
      <c r="BDK511" s="20"/>
      <c r="BDL511" s="45"/>
      <c r="BDR511" s="20"/>
      <c r="BDS511" s="20"/>
      <c r="BDT511" s="45"/>
      <c r="BDZ511" s="20"/>
      <c r="BEA511" s="20"/>
      <c r="BEB511" s="45"/>
      <c r="BEH511" s="20"/>
      <c r="BEI511" s="20"/>
      <c r="BEJ511" s="45"/>
      <c r="BEP511" s="20"/>
      <c r="BEQ511" s="20"/>
      <c r="BER511" s="45"/>
      <c r="BEX511" s="20"/>
      <c r="BEY511" s="20"/>
      <c r="BEZ511" s="45"/>
      <c r="BFF511" s="20"/>
      <c r="BFG511" s="20"/>
      <c r="BFH511" s="45"/>
      <c r="BFN511" s="20"/>
      <c r="BFO511" s="20"/>
      <c r="BFP511" s="45"/>
      <c r="BFV511" s="20"/>
      <c r="BFW511" s="20"/>
      <c r="BFX511" s="45"/>
      <c r="BGD511" s="20"/>
      <c r="BGE511" s="20"/>
      <c r="BGF511" s="45"/>
      <c r="BGL511" s="20"/>
      <c r="BGM511" s="20"/>
      <c r="BGN511" s="45"/>
      <c r="BGT511" s="20"/>
      <c r="BGU511" s="20"/>
      <c r="BGV511" s="45"/>
      <c r="BHB511" s="20"/>
      <c r="BHC511" s="20"/>
      <c r="BHD511" s="45"/>
      <c r="BHJ511" s="20"/>
      <c r="BHK511" s="20"/>
      <c r="BHL511" s="45"/>
      <c r="BHR511" s="20"/>
      <c r="BHS511" s="20"/>
      <c r="BHT511" s="45"/>
      <c r="BHZ511" s="20"/>
      <c r="BIA511" s="20"/>
      <c r="BIB511" s="45"/>
      <c r="BIH511" s="20"/>
      <c r="BII511" s="20"/>
      <c r="BIJ511" s="45"/>
      <c r="BIP511" s="20"/>
      <c r="BIQ511" s="20"/>
      <c r="BIR511" s="45"/>
      <c r="BIX511" s="20"/>
      <c r="BIY511" s="20"/>
      <c r="BIZ511" s="45"/>
      <c r="BJF511" s="20"/>
      <c r="BJG511" s="20"/>
      <c r="BJH511" s="45"/>
      <c r="BJN511" s="20"/>
      <c r="BJO511" s="20"/>
      <c r="BJP511" s="45"/>
      <c r="BJV511" s="20"/>
      <c r="BJW511" s="20"/>
      <c r="BJX511" s="45"/>
      <c r="BKD511" s="20"/>
      <c r="BKE511" s="20"/>
      <c r="BKF511" s="45"/>
      <c r="BKL511" s="20"/>
      <c r="BKM511" s="20"/>
      <c r="BKN511" s="45"/>
      <c r="BKT511" s="20"/>
      <c r="BKU511" s="20"/>
      <c r="BKV511" s="45"/>
      <c r="BLB511" s="20"/>
      <c r="BLC511" s="20"/>
      <c r="BLD511" s="45"/>
      <c r="BLJ511" s="20"/>
      <c r="BLK511" s="20"/>
      <c r="BLL511" s="45"/>
      <c r="BLR511" s="20"/>
      <c r="BLS511" s="20"/>
      <c r="BLT511" s="45"/>
      <c r="BLZ511" s="20"/>
      <c r="BMA511" s="20"/>
      <c r="BMB511" s="45"/>
      <c r="BMH511" s="20"/>
      <c r="BMI511" s="20"/>
      <c r="BMJ511" s="45"/>
      <c r="BMP511" s="20"/>
      <c r="BMQ511" s="20"/>
      <c r="BMR511" s="45"/>
      <c r="BMX511" s="20"/>
      <c r="BMY511" s="20"/>
      <c r="BMZ511" s="45"/>
      <c r="BNF511" s="20"/>
      <c r="BNG511" s="20"/>
      <c r="BNH511" s="45"/>
      <c r="BNN511" s="20"/>
      <c r="BNO511" s="20"/>
      <c r="BNP511" s="45"/>
      <c r="BNV511" s="20"/>
      <c r="BNW511" s="20"/>
      <c r="BNX511" s="45"/>
      <c r="BOD511" s="20"/>
      <c r="BOE511" s="20"/>
      <c r="BOF511" s="45"/>
      <c r="BOL511" s="20"/>
      <c r="BOM511" s="20"/>
      <c r="BON511" s="45"/>
      <c r="BOT511" s="20"/>
      <c r="BOU511" s="20"/>
      <c r="BOV511" s="45"/>
      <c r="BPB511" s="20"/>
      <c r="BPC511" s="20"/>
      <c r="BPD511" s="45"/>
      <c r="BPJ511" s="20"/>
      <c r="BPK511" s="20"/>
      <c r="BPL511" s="45"/>
      <c r="BPR511" s="20"/>
      <c r="BPS511" s="20"/>
      <c r="BPT511" s="45"/>
      <c r="BPZ511" s="20"/>
      <c r="BQA511" s="20"/>
      <c r="BQB511" s="45"/>
      <c r="BQH511" s="20"/>
      <c r="BQI511" s="20"/>
      <c r="BQJ511" s="45"/>
      <c r="BQP511" s="20"/>
      <c r="BQQ511" s="20"/>
      <c r="BQR511" s="45"/>
      <c r="BQX511" s="20"/>
      <c r="BQY511" s="20"/>
      <c r="BQZ511" s="45"/>
      <c r="BRF511" s="20"/>
      <c r="BRG511" s="20"/>
      <c r="BRH511" s="45"/>
      <c r="BRN511" s="20"/>
      <c r="BRO511" s="20"/>
      <c r="BRP511" s="45"/>
      <c r="BRV511" s="20"/>
      <c r="BRW511" s="20"/>
      <c r="BRX511" s="45"/>
      <c r="BSD511" s="20"/>
      <c r="BSE511" s="20"/>
      <c r="BSF511" s="45"/>
      <c r="BSL511" s="20"/>
      <c r="BSM511" s="20"/>
      <c r="BSN511" s="45"/>
      <c r="BST511" s="20"/>
      <c r="BSU511" s="20"/>
      <c r="BSV511" s="45"/>
      <c r="BTB511" s="20"/>
      <c r="BTC511" s="20"/>
      <c r="BTD511" s="45"/>
      <c r="BTJ511" s="20"/>
      <c r="BTK511" s="20"/>
      <c r="BTL511" s="45"/>
      <c r="BTR511" s="20"/>
      <c r="BTS511" s="20"/>
      <c r="BTT511" s="45"/>
      <c r="BTZ511" s="20"/>
      <c r="BUA511" s="20"/>
      <c r="BUB511" s="45"/>
      <c r="BUH511" s="20"/>
      <c r="BUI511" s="20"/>
      <c r="BUJ511" s="45"/>
      <c r="BUP511" s="20"/>
      <c r="BUQ511" s="20"/>
      <c r="BUR511" s="45"/>
      <c r="BUX511" s="20"/>
      <c r="BUY511" s="20"/>
      <c r="BUZ511" s="45"/>
      <c r="BVF511" s="20"/>
      <c r="BVG511" s="20"/>
      <c r="BVH511" s="45"/>
      <c r="BVN511" s="20"/>
      <c r="BVO511" s="20"/>
      <c r="BVP511" s="45"/>
      <c r="BVV511" s="20"/>
      <c r="BVW511" s="20"/>
      <c r="BVX511" s="45"/>
      <c r="BWD511" s="20"/>
      <c r="BWE511" s="20"/>
      <c r="BWF511" s="45"/>
      <c r="BWL511" s="20"/>
      <c r="BWM511" s="20"/>
      <c r="BWN511" s="45"/>
      <c r="BWT511" s="20"/>
      <c r="BWU511" s="20"/>
      <c r="BWV511" s="45"/>
      <c r="BXB511" s="20"/>
      <c r="BXC511" s="20"/>
      <c r="BXD511" s="45"/>
      <c r="BXJ511" s="20"/>
      <c r="BXK511" s="20"/>
      <c r="BXL511" s="45"/>
      <c r="BXR511" s="20"/>
      <c r="BXS511" s="20"/>
      <c r="BXT511" s="45"/>
      <c r="BXZ511" s="20"/>
      <c r="BYA511" s="20"/>
      <c r="BYB511" s="45"/>
      <c r="BYH511" s="20"/>
      <c r="BYI511" s="20"/>
      <c r="BYJ511" s="45"/>
      <c r="BYP511" s="20"/>
      <c r="BYQ511" s="20"/>
      <c r="BYR511" s="45"/>
      <c r="BYX511" s="20"/>
      <c r="BYY511" s="20"/>
      <c r="BYZ511" s="45"/>
      <c r="BZF511" s="20"/>
      <c r="BZG511" s="20"/>
      <c r="BZH511" s="45"/>
      <c r="BZN511" s="20"/>
      <c r="BZO511" s="20"/>
      <c r="BZP511" s="45"/>
      <c r="BZV511" s="20"/>
      <c r="BZW511" s="20"/>
      <c r="BZX511" s="45"/>
      <c r="CAD511" s="20"/>
      <c r="CAE511" s="20"/>
      <c r="CAF511" s="45"/>
      <c r="CAL511" s="20"/>
      <c r="CAM511" s="20"/>
      <c r="CAN511" s="45"/>
      <c r="CAT511" s="20"/>
      <c r="CAU511" s="20"/>
      <c r="CAV511" s="45"/>
      <c r="CBB511" s="20"/>
      <c r="CBC511" s="20"/>
      <c r="CBD511" s="45"/>
      <c r="CBJ511" s="20"/>
      <c r="CBK511" s="20"/>
      <c r="CBL511" s="45"/>
      <c r="CBR511" s="20"/>
      <c r="CBS511" s="20"/>
      <c r="CBT511" s="45"/>
      <c r="CBZ511" s="20"/>
      <c r="CCA511" s="20"/>
      <c r="CCB511" s="45"/>
      <c r="CCH511" s="20"/>
      <c r="CCI511" s="20"/>
      <c r="CCJ511" s="45"/>
      <c r="CCP511" s="20"/>
      <c r="CCQ511" s="20"/>
      <c r="CCR511" s="45"/>
      <c r="CCX511" s="20"/>
      <c r="CCY511" s="20"/>
      <c r="CCZ511" s="45"/>
      <c r="CDF511" s="20"/>
      <c r="CDG511" s="20"/>
      <c r="CDH511" s="45"/>
      <c r="CDN511" s="20"/>
      <c r="CDO511" s="20"/>
      <c r="CDP511" s="45"/>
      <c r="CDV511" s="20"/>
      <c r="CDW511" s="20"/>
      <c r="CDX511" s="45"/>
      <c r="CED511" s="20"/>
      <c r="CEE511" s="20"/>
      <c r="CEF511" s="45"/>
      <c r="CEL511" s="20"/>
      <c r="CEM511" s="20"/>
      <c r="CEN511" s="45"/>
      <c r="CET511" s="20"/>
      <c r="CEU511" s="20"/>
      <c r="CEV511" s="45"/>
      <c r="CFB511" s="20"/>
      <c r="CFC511" s="20"/>
      <c r="CFD511" s="45"/>
      <c r="CFJ511" s="20"/>
      <c r="CFK511" s="20"/>
      <c r="CFL511" s="45"/>
      <c r="CFR511" s="20"/>
      <c r="CFS511" s="20"/>
      <c r="CFT511" s="45"/>
      <c r="CFZ511" s="20"/>
      <c r="CGA511" s="20"/>
      <c r="CGB511" s="45"/>
      <c r="CGH511" s="20"/>
      <c r="CGI511" s="20"/>
      <c r="CGJ511" s="45"/>
      <c r="CGP511" s="20"/>
      <c r="CGQ511" s="20"/>
      <c r="CGR511" s="45"/>
      <c r="CGX511" s="20"/>
      <c r="CGY511" s="20"/>
      <c r="CGZ511" s="45"/>
      <c r="CHF511" s="20"/>
      <c r="CHG511" s="20"/>
      <c r="CHH511" s="45"/>
      <c r="CHN511" s="20"/>
      <c r="CHO511" s="20"/>
      <c r="CHP511" s="45"/>
      <c r="CHV511" s="20"/>
      <c r="CHW511" s="20"/>
      <c r="CHX511" s="45"/>
      <c r="CID511" s="20"/>
      <c r="CIE511" s="20"/>
      <c r="CIF511" s="45"/>
      <c r="CIL511" s="20"/>
      <c r="CIM511" s="20"/>
      <c r="CIN511" s="45"/>
      <c r="CIT511" s="20"/>
      <c r="CIU511" s="20"/>
      <c r="CIV511" s="45"/>
      <c r="CJB511" s="20"/>
      <c r="CJC511" s="20"/>
      <c r="CJD511" s="45"/>
      <c r="CJJ511" s="20"/>
      <c r="CJK511" s="20"/>
      <c r="CJL511" s="45"/>
      <c r="CJR511" s="20"/>
      <c r="CJS511" s="20"/>
      <c r="CJT511" s="45"/>
      <c r="CJZ511" s="20"/>
      <c r="CKA511" s="20"/>
      <c r="CKB511" s="45"/>
      <c r="CKH511" s="20"/>
      <c r="CKI511" s="20"/>
      <c r="CKJ511" s="45"/>
      <c r="CKP511" s="20"/>
      <c r="CKQ511" s="20"/>
      <c r="CKR511" s="45"/>
      <c r="CKX511" s="20"/>
      <c r="CKY511" s="20"/>
      <c r="CKZ511" s="45"/>
      <c r="CLF511" s="20"/>
      <c r="CLG511" s="20"/>
      <c r="CLH511" s="45"/>
      <c r="CLN511" s="20"/>
      <c r="CLO511" s="20"/>
      <c r="CLP511" s="45"/>
      <c r="CLV511" s="20"/>
      <c r="CLW511" s="20"/>
      <c r="CLX511" s="45"/>
      <c r="CMD511" s="20"/>
      <c r="CME511" s="20"/>
      <c r="CMF511" s="45"/>
      <c r="CML511" s="20"/>
      <c r="CMM511" s="20"/>
      <c r="CMN511" s="45"/>
      <c r="CMT511" s="20"/>
      <c r="CMU511" s="20"/>
      <c r="CMV511" s="45"/>
      <c r="CNB511" s="20"/>
      <c r="CNC511" s="20"/>
      <c r="CND511" s="45"/>
      <c r="CNJ511" s="20"/>
      <c r="CNK511" s="20"/>
      <c r="CNL511" s="45"/>
      <c r="CNR511" s="20"/>
      <c r="CNS511" s="20"/>
      <c r="CNT511" s="45"/>
      <c r="CNZ511" s="20"/>
      <c r="COA511" s="20"/>
      <c r="COB511" s="45"/>
      <c r="COH511" s="20"/>
      <c r="COI511" s="20"/>
      <c r="COJ511" s="45"/>
      <c r="COP511" s="20"/>
      <c r="COQ511" s="20"/>
      <c r="COR511" s="45"/>
      <c r="COX511" s="20"/>
      <c r="COY511" s="20"/>
      <c r="COZ511" s="45"/>
      <c r="CPF511" s="20"/>
      <c r="CPG511" s="20"/>
      <c r="CPH511" s="45"/>
      <c r="CPN511" s="20"/>
      <c r="CPO511" s="20"/>
      <c r="CPP511" s="45"/>
      <c r="CPV511" s="20"/>
      <c r="CPW511" s="20"/>
      <c r="CPX511" s="45"/>
      <c r="CQD511" s="20"/>
      <c r="CQE511" s="20"/>
      <c r="CQF511" s="45"/>
      <c r="CQL511" s="20"/>
      <c r="CQM511" s="20"/>
      <c r="CQN511" s="45"/>
      <c r="CQT511" s="20"/>
      <c r="CQU511" s="20"/>
      <c r="CQV511" s="45"/>
      <c r="CRB511" s="20"/>
      <c r="CRC511" s="20"/>
      <c r="CRD511" s="45"/>
      <c r="CRJ511" s="20"/>
      <c r="CRK511" s="20"/>
      <c r="CRL511" s="45"/>
      <c r="CRR511" s="20"/>
      <c r="CRS511" s="20"/>
      <c r="CRT511" s="45"/>
      <c r="CRZ511" s="20"/>
      <c r="CSA511" s="20"/>
      <c r="CSB511" s="45"/>
      <c r="CSH511" s="20"/>
      <c r="CSI511" s="20"/>
      <c r="CSJ511" s="45"/>
      <c r="CSP511" s="20"/>
      <c r="CSQ511" s="20"/>
      <c r="CSR511" s="45"/>
      <c r="CSX511" s="20"/>
      <c r="CSY511" s="20"/>
      <c r="CSZ511" s="45"/>
      <c r="CTF511" s="20"/>
      <c r="CTG511" s="20"/>
      <c r="CTH511" s="45"/>
      <c r="CTN511" s="20"/>
      <c r="CTO511" s="20"/>
      <c r="CTP511" s="45"/>
      <c r="CTV511" s="20"/>
      <c r="CTW511" s="20"/>
      <c r="CTX511" s="45"/>
      <c r="CUD511" s="20"/>
      <c r="CUE511" s="20"/>
      <c r="CUF511" s="45"/>
      <c r="CUL511" s="20"/>
      <c r="CUM511" s="20"/>
      <c r="CUN511" s="45"/>
      <c r="CUT511" s="20"/>
      <c r="CUU511" s="20"/>
      <c r="CUV511" s="45"/>
      <c r="CVB511" s="20"/>
      <c r="CVC511" s="20"/>
      <c r="CVD511" s="45"/>
      <c r="CVJ511" s="20"/>
      <c r="CVK511" s="20"/>
      <c r="CVL511" s="45"/>
      <c r="CVR511" s="20"/>
      <c r="CVS511" s="20"/>
      <c r="CVT511" s="45"/>
      <c r="CVZ511" s="20"/>
      <c r="CWA511" s="20"/>
      <c r="CWB511" s="45"/>
      <c r="CWH511" s="20"/>
      <c r="CWI511" s="20"/>
      <c r="CWJ511" s="45"/>
      <c r="CWP511" s="20"/>
      <c r="CWQ511" s="20"/>
      <c r="CWR511" s="45"/>
      <c r="CWX511" s="20"/>
      <c r="CWY511" s="20"/>
      <c r="CWZ511" s="45"/>
      <c r="CXF511" s="20"/>
      <c r="CXG511" s="20"/>
      <c r="CXH511" s="45"/>
      <c r="CXN511" s="20"/>
      <c r="CXO511" s="20"/>
      <c r="CXP511" s="45"/>
      <c r="CXV511" s="20"/>
      <c r="CXW511" s="20"/>
      <c r="CXX511" s="45"/>
      <c r="CYD511" s="20"/>
      <c r="CYE511" s="20"/>
      <c r="CYF511" s="45"/>
      <c r="CYL511" s="20"/>
      <c r="CYM511" s="20"/>
      <c r="CYN511" s="45"/>
      <c r="CYT511" s="20"/>
      <c r="CYU511" s="20"/>
      <c r="CYV511" s="45"/>
      <c r="CZB511" s="20"/>
      <c r="CZC511" s="20"/>
      <c r="CZD511" s="45"/>
      <c r="CZJ511" s="20"/>
      <c r="CZK511" s="20"/>
      <c r="CZL511" s="45"/>
      <c r="CZR511" s="20"/>
      <c r="CZS511" s="20"/>
      <c r="CZT511" s="45"/>
      <c r="CZZ511" s="20"/>
      <c r="DAA511" s="20"/>
      <c r="DAB511" s="45"/>
      <c r="DAH511" s="20"/>
      <c r="DAI511" s="20"/>
      <c r="DAJ511" s="45"/>
      <c r="DAP511" s="20"/>
      <c r="DAQ511" s="20"/>
      <c r="DAR511" s="45"/>
      <c r="DAX511" s="20"/>
      <c r="DAY511" s="20"/>
      <c r="DAZ511" s="45"/>
      <c r="DBF511" s="20"/>
      <c r="DBG511" s="20"/>
      <c r="DBH511" s="45"/>
      <c r="DBN511" s="20"/>
      <c r="DBO511" s="20"/>
      <c r="DBP511" s="45"/>
      <c r="DBV511" s="20"/>
      <c r="DBW511" s="20"/>
      <c r="DBX511" s="45"/>
      <c r="DCD511" s="20"/>
      <c r="DCE511" s="20"/>
      <c r="DCF511" s="45"/>
      <c r="DCL511" s="20"/>
      <c r="DCM511" s="20"/>
      <c r="DCN511" s="45"/>
      <c r="DCT511" s="20"/>
      <c r="DCU511" s="20"/>
      <c r="DCV511" s="45"/>
      <c r="DDB511" s="20"/>
      <c r="DDC511" s="20"/>
      <c r="DDD511" s="45"/>
      <c r="DDJ511" s="20"/>
      <c r="DDK511" s="20"/>
      <c r="DDL511" s="45"/>
      <c r="DDR511" s="20"/>
      <c r="DDS511" s="20"/>
      <c r="DDT511" s="45"/>
      <c r="DDZ511" s="20"/>
      <c r="DEA511" s="20"/>
      <c r="DEB511" s="45"/>
      <c r="DEH511" s="20"/>
      <c r="DEI511" s="20"/>
      <c r="DEJ511" s="45"/>
      <c r="DEP511" s="20"/>
      <c r="DEQ511" s="20"/>
      <c r="DER511" s="45"/>
      <c r="DEX511" s="20"/>
      <c r="DEY511" s="20"/>
      <c r="DEZ511" s="45"/>
      <c r="DFF511" s="20"/>
      <c r="DFG511" s="20"/>
      <c r="DFH511" s="45"/>
      <c r="DFN511" s="20"/>
      <c r="DFO511" s="20"/>
      <c r="DFP511" s="45"/>
      <c r="DFV511" s="20"/>
      <c r="DFW511" s="20"/>
      <c r="DFX511" s="45"/>
      <c r="DGD511" s="20"/>
      <c r="DGE511" s="20"/>
      <c r="DGF511" s="45"/>
      <c r="DGL511" s="20"/>
      <c r="DGM511" s="20"/>
      <c r="DGN511" s="45"/>
      <c r="DGT511" s="20"/>
      <c r="DGU511" s="20"/>
      <c r="DGV511" s="45"/>
      <c r="DHB511" s="20"/>
      <c r="DHC511" s="20"/>
      <c r="DHD511" s="45"/>
      <c r="DHJ511" s="20"/>
      <c r="DHK511" s="20"/>
      <c r="DHL511" s="45"/>
      <c r="DHR511" s="20"/>
      <c r="DHS511" s="20"/>
      <c r="DHT511" s="45"/>
      <c r="DHZ511" s="20"/>
      <c r="DIA511" s="20"/>
      <c r="DIB511" s="45"/>
      <c r="DIH511" s="20"/>
      <c r="DII511" s="20"/>
      <c r="DIJ511" s="45"/>
      <c r="DIP511" s="20"/>
      <c r="DIQ511" s="20"/>
      <c r="DIR511" s="45"/>
      <c r="DIX511" s="20"/>
      <c r="DIY511" s="20"/>
      <c r="DIZ511" s="45"/>
      <c r="DJF511" s="20"/>
      <c r="DJG511" s="20"/>
      <c r="DJH511" s="45"/>
      <c r="DJN511" s="20"/>
      <c r="DJO511" s="20"/>
      <c r="DJP511" s="45"/>
      <c r="DJV511" s="20"/>
      <c r="DJW511" s="20"/>
      <c r="DJX511" s="45"/>
      <c r="DKD511" s="20"/>
      <c r="DKE511" s="20"/>
      <c r="DKF511" s="45"/>
      <c r="DKL511" s="20"/>
      <c r="DKM511" s="20"/>
      <c r="DKN511" s="45"/>
      <c r="DKT511" s="20"/>
      <c r="DKU511" s="20"/>
      <c r="DKV511" s="45"/>
      <c r="DLB511" s="20"/>
      <c r="DLC511" s="20"/>
      <c r="DLD511" s="45"/>
      <c r="DLJ511" s="20"/>
      <c r="DLK511" s="20"/>
      <c r="DLL511" s="45"/>
      <c r="DLR511" s="20"/>
      <c r="DLS511" s="20"/>
      <c r="DLT511" s="45"/>
      <c r="DLZ511" s="20"/>
      <c r="DMA511" s="20"/>
      <c r="DMB511" s="45"/>
      <c r="DMH511" s="20"/>
      <c r="DMI511" s="20"/>
      <c r="DMJ511" s="45"/>
      <c r="DMP511" s="20"/>
      <c r="DMQ511" s="20"/>
      <c r="DMR511" s="45"/>
      <c r="DMX511" s="20"/>
      <c r="DMY511" s="20"/>
      <c r="DMZ511" s="45"/>
      <c r="DNF511" s="20"/>
      <c r="DNG511" s="20"/>
      <c r="DNH511" s="45"/>
      <c r="DNN511" s="20"/>
      <c r="DNO511" s="20"/>
      <c r="DNP511" s="45"/>
      <c r="DNV511" s="20"/>
      <c r="DNW511" s="20"/>
      <c r="DNX511" s="45"/>
      <c r="DOD511" s="20"/>
      <c r="DOE511" s="20"/>
      <c r="DOF511" s="45"/>
      <c r="DOL511" s="20"/>
      <c r="DOM511" s="20"/>
      <c r="DON511" s="45"/>
      <c r="DOT511" s="20"/>
      <c r="DOU511" s="20"/>
      <c r="DOV511" s="45"/>
      <c r="DPB511" s="20"/>
      <c r="DPC511" s="20"/>
      <c r="DPD511" s="45"/>
      <c r="DPJ511" s="20"/>
      <c r="DPK511" s="20"/>
      <c r="DPL511" s="45"/>
      <c r="DPR511" s="20"/>
      <c r="DPS511" s="20"/>
      <c r="DPT511" s="45"/>
      <c r="DPZ511" s="20"/>
      <c r="DQA511" s="20"/>
      <c r="DQB511" s="45"/>
      <c r="DQH511" s="20"/>
      <c r="DQI511" s="20"/>
      <c r="DQJ511" s="45"/>
      <c r="DQP511" s="20"/>
      <c r="DQQ511" s="20"/>
      <c r="DQR511" s="45"/>
      <c r="DQX511" s="20"/>
      <c r="DQY511" s="20"/>
      <c r="DQZ511" s="45"/>
      <c r="DRF511" s="20"/>
      <c r="DRG511" s="20"/>
      <c r="DRH511" s="45"/>
      <c r="DRN511" s="20"/>
      <c r="DRO511" s="20"/>
      <c r="DRP511" s="45"/>
      <c r="DRV511" s="20"/>
      <c r="DRW511" s="20"/>
      <c r="DRX511" s="45"/>
      <c r="DSD511" s="20"/>
      <c r="DSE511" s="20"/>
      <c r="DSF511" s="45"/>
      <c r="DSL511" s="20"/>
      <c r="DSM511" s="20"/>
      <c r="DSN511" s="45"/>
      <c r="DST511" s="20"/>
      <c r="DSU511" s="20"/>
      <c r="DSV511" s="45"/>
      <c r="DTB511" s="20"/>
      <c r="DTC511" s="20"/>
      <c r="DTD511" s="45"/>
      <c r="DTJ511" s="20"/>
      <c r="DTK511" s="20"/>
      <c r="DTL511" s="45"/>
      <c r="DTR511" s="20"/>
      <c r="DTS511" s="20"/>
      <c r="DTT511" s="45"/>
      <c r="DTZ511" s="20"/>
      <c r="DUA511" s="20"/>
      <c r="DUB511" s="45"/>
      <c r="DUH511" s="20"/>
      <c r="DUI511" s="20"/>
      <c r="DUJ511" s="45"/>
      <c r="DUP511" s="20"/>
      <c r="DUQ511" s="20"/>
      <c r="DUR511" s="45"/>
      <c r="DUX511" s="20"/>
      <c r="DUY511" s="20"/>
      <c r="DUZ511" s="45"/>
      <c r="DVF511" s="20"/>
      <c r="DVG511" s="20"/>
      <c r="DVH511" s="45"/>
      <c r="DVN511" s="20"/>
      <c r="DVO511" s="20"/>
      <c r="DVP511" s="45"/>
      <c r="DVV511" s="20"/>
      <c r="DVW511" s="20"/>
      <c r="DVX511" s="45"/>
      <c r="DWD511" s="20"/>
      <c r="DWE511" s="20"/>
      <c r="DWF511" s="45"/>
      <c r="DWL511" s="20"/>
      <c r="DWM511" s="20"/>
      <c r="DWN511" s="45"/>
      <c r="DWT511" s="20"/>
      <c r="DWU511" s="20"/>
      <c r="DWV511" s="45"/>
      <c r="DXB511" s="20"/>
      <c r="DXC511" s="20"/>
      <c r="DXD511" s="45"/>
      <c r="DXJ511" s="20"/>
      <c r="DXK511" s="20"/>
      <c r="DXL511" s="45"/>
      <c r="DXR511" s="20"/>
      <c r="DXS511" s="20"/>
      <c r="DXT511" s="45"/>
      <c r="DXZ511" s="20"/>
      <c r="DYA511" s="20"/>
      <c r="DYB511" s="45"/>
      <c r="DYH511" s="20"/>
      <c r="DYI511" s="20"/>
      <c r="DYJ511" s="45"/>
      <c r="DYP511" s="20"/>
      <c r="DYQ511" s="20"/>
      <c r="DYR511" s="45"/>
      <c r="DYX511" s="20"/>
      <c r="DYY511" s="20"/>
      <c r="DYZ511" s="45"/>
      <c r="DZF511" s="20"/>
      <c r="DZG511" s="20"/>
      <c r="DZH511" s="45"/>
      <c r="DZN511" s="20"/>
      <c r="DZO511" s="20"/>
      <c r="DZP511" s="45"/>
      <c r="DZV511" s="20"/>
      <c r="DZW511" s="20"/>
      <c r="DZX511" s="45"/>
      <c r="EAD511" s="20"/>
      <c r="EAE511" s="20"/>
      <c r="EAF511" s="45"/>
      <c r="EAL511" s="20"/>
      <c r="EAM511" s="20"/>
      <c r="EAN511" s="45"/>
      <c r="EAT511" s="20"/>
      <c r="EAU511" s="20"/>
      <c r="EAV511" s="45"/>
      <c r="EBB511" s="20"/>
      <c r="EBC511" s="20"/>
      <c r="EBD511" s="45"/>
      <c r="EBJ511" s="20"/>
      <c r="EBK511" s="20"/>
      <c r="EBL511" s="45"/>
      <c r="EBR511" s="20"/>
      <c r="EBS511" s="20"/>
      <c r="EBT511" s="45"/>
      <c r="EBZ511" s="20"/>
      <c r="ECA511" s="20"/>
      <c r="ECB511" s="45"/>
      <c r="ECH511" s="20"/>
      <c r="ECI511" s="20"/>
      <c r="ECJ511" s="45"/>
      <c r="ECP511" s="20"/>
      <c r="ECQ511" s="20"/>
      <c r="ECR511" s="45"/>
      <c r="ECX511" s="20"/>
      <c r="ECY511" s="20"/>
      <c r="ECZ511" s="45"/>
      <c r="EDF511" s="20"/>
      <c r="EDG511" s="20"/>
      <c r="EDH511" s="45"/>
      <c r="EDN511" s="20"/>
      <c r="EDO511" s="20"/>
      <c r="EDP511" s="45"/>
      <c r="EDV511" s="20"/>
      <c r="EDW511" s="20"/>
      <c r="EDX511" s="45"/>
      <c r="EED511" s="20"/>
      <c r="EEE511" s="20"/>
      <c r="EEF511" s="45"/>
      <c r="EEL511" s="20"/>
      <c r="EEM511" s="20"/>
      <c r="EEN511" s="45"/>
      <c r="EET511" s="20"/>
      <c r="EEU511" s="20"/>
      <c r="EEV511" s="45"/>
      <c r="EFB511" s="20"/>
      <c r="EFC511" s="20"/>
      <c r="EFD511" s="45"/>
      <c r="EFJ511" s="20"/>
      <c r="EFK511" s="20"/>
      <c r="EFL511" s="45"/>
      <c r="EFR511" s="20"/>
      <c r="EFS511" s="20"/>
      <c r="EFT511" s="45"/>
      <c r="EFZ511" s="20"/>
      <c r="EGA511" s="20"/>
      <c r="EGB511" s="45"/>
      <c r="EGH511" s="20"/>
      <c r="EGI511" s="20"/>
      <c r="EGJ511" s="45"/>
      <c r="EGP511" s="20"/>
      <c r="EGQ511" s="20"/>
      <c r="EGR511" s="45"/>
      <c r="EGX511" s="20"/>
      <c r="EGY511" s="20"/>
      <c r="EGZ511" s="45"/>
      <c r="EHF511" s="20"/>
      <c r="EHG511" s="20"/>
      <c r="EHH511" s="45"/>
      <c r="EHN511" s="20"/>
      <c r="EHO511" s="20"/>
      <c r="EHP511" s="45"/>
      <c r="EHV511" s="20"/>
      <c r="EHW511" s="20"/>
      <c r="EHX511" s="45"/>
      <c r="EID511" s="20"/>
      <c r="EIE511" s="20"/>
      <c r="EIF511" s="45"/>
      <c r="EIL511" s="20"/>
      <c r="EIM511" s="20"/>
      <c r="EIN511" s="45"/>
      <c r="EIT511" s="20"/>
      <c r="EIU511" s="20"/>
      <c r="EIV511" s="45"/>
      <c r="EJB511" s="20"/>
      <c r="EJC511" s="20"/>
      <c r="EJD511" s="45"/>
      <c r="EJJ511" s="20"/>
      <c r="EJK511" s="20"/>
      <c r="EJL511" s="45"/>
      <c r="EJR511" s="20"/>
      <c r="EJS511" s="20"/>
      <c r="EJT511" s="45"/>
      <c r="EJZ511" s="20"/>
      <c r="EKA511" s="20"/>
      <c r="EKB511" s="45"/>
      <c r="EKH511" s="20"/>
      <c r="EKI511" s="20"/>
      <c r="EKJ511" s="45"/>
      <c r="EKP511" s="20"/>
      <c r="EKQ511" s="20"/>
      <c r="EKR511" s="45"/>
      <c r="EKX511" s="20"/>
      <c r="EKY511" s="20"/>
      <c r="EKZ511" s="45"/>
      <c r="ELF511" s="20"/>
      <c r="ELG511" s="20"/>
      <c r="ELH511" s="45"/>
      <c r="ELN511" s="20"/>
      <c r="ELO511" s="20"/>
      <c r="ELP511" s="45"/>
      <c r="ELV511" s="20"/>
      <c r="ELW511" s="20"/>
      <c r="ELX511" s="45"/>
      <c r="EMD511" s="20"/>
      <c r="EME511" s="20"/>
      <c r="EMF511" s="45"/>
      <c r="EML511" s="20"/>
      <c r="EMM511" s="20"/>
      <c r="EMN511" s="45"/>
      <c r="EMT511" s="20"/>
      <c r="EMU511" s="20"/>
      <c r="EMV511" s="45"/>
      <c r="ENB511" s="20"/>
      <c r="ENC511" s="20"/>
      <c r="END511" s="45"/>
      <c r="ENJ511" s="20"/>
      <c r="ENK511" s="20"/>
      <c r="ENL511" s="45"/>
      <c r="ENR511" s="20"/>
      <c r="ENS511" s="20"/>
      <c r="ENT511" s="45"/>
      <c r="ENZ511" s="20"/>
      <c r="EOA511" s="20"/>
      <c r="EOB511" s="45"/>
      <c r="EOH511" s="20"/>
      <c r="EOI511" s="20"/>
      <c r="EOJ511" s="45"/>
      <c r="EOP511" s="20"/>
      <c r="EOQ511" s="20"/>
      <c r="EOR511" s="45"/>
      <c r="EOX511" s="20"/>
      <c r="EOY511" s="20"/>
      <c r="EOZ511" s="45"/>
      <c r="EPF511" s="20"/>
      <c r="EPG511" s="20"/>
      <c r="EPH511" s="45"/>
      <c r="EPN511" s="20"/>
      <c r="EPO511" s="20"/>
      <c r="EPP511" s="45"/>
      <c r="EPV511" s="20"/>
      <c r="EPW511" s="20"/>
      <c r="EPX511" s="45"/>
      <c r="EQD511" s="20"/>
      <c r="EQE511" s="20"/>
      <c r="EQF511" s="45"/>
      <c r="EQL511" s="20"/>
      <c r="EQM511" s="20"/>
      <c r="EQN511" s="45"/>
      <c r="EQT511" s="20"/>
      <c r="EQU511" s="20"/>
      <c r="EQV511" s="45"/>
      <c r="ERB511" s="20"/>
      <c r="ERC511" s="20"/>
      <c r="ERD511" s="45"/>
      <c r="ERJ511" s="20"/>
      <c r="ERK511" s="20"/>
      <c r="ERL511" s="45"/>
      <c r="ERR511" s="20"/>
      <c r="ERS511" s="20"/>
      <c r="ERT511" s="45"/>
      <c r="ERZ511" s="20"/>
      <c r="ESA511" s="20"/>
      <c r="ESB511" s="45"/>
      <c r="ESH511" s="20"/>
      <c r="ESI511" s="20"/>
      <c r="ESJ511" s="45"/>
      <c r="ESP511" s="20"/>
      <c r="ESQ511" s="20"/>
      <c r="ESR511" s="45"/>
      <c r="ESX511" s="20"/>
      <c r="ESY511" s="20"/>
      <c r="ESZ511" s="45"/>
      <c r="ETF511" s="20"/>
      <c r="ETG511" s="20"/>
      <c r="ETH511" s="45"/>
      <c r="ETN511" s="20"/>
      <c r="ETO511" s="20"/>
      <c r="ETP511" s="45"/>
      <c r="ETV511" s="20"/>
      <c r="ETW511" s="20"/>
      <c r="ETX511" s="45"/>
      <c r="EUD511" s="20"/>
      <c r="EUE511" s="20"/>
      <c r="EUF511" s="45"/>
      <c r="EUL511" s="20"/>
      <c r="EUM511" s="20"/>
      <c r="EUN511" s="45"/>
      <c r="EUT511" s="20"/>
      <c r="EUU511" s="20"/>
      <c r="EUV511" s="45"/>
      <c r="EVB511" s="20"/>
      <c r="EVC511" s="20"/>
      <c r="EVD511" s="45"/>
      <c r="EVJ511" s="20"/>
      <c r="EVK511" s="20"/>
      <c r="EVL511" s="45"/>
      <c r="EVR511" s="20"/>
      <c r="EVS511" s="20"/>
      <c r="EVT511" s="45"/>
      <c r="EVZ511" s="20"/>
      <c r="EWA511" s="20"/>
      <c r="EWB511" s="45"/>
      <c r="EWH511" s="20"/>
      <c r="EWI511" s="20"/>
      <c r="EWJ511" s="45"/>
      <c r="EWP511" s="20"/>
      <c r="EWQ511" s="20"/>
      <c r="EWR511" s="45"/>
      <c r="EWX511" s="20"/>
      <c r="EWY511" s="20"/>
      <c r="EWZ511" s="45"/>
      <c r="EXF511" s="20"/>
      <c r="EXG511" s="20"/>
      <c r="EXH511" s="45"/>
      <c r="EXN511" s="20"/>
      <c r="EXO511" s="20"/>
      <c r="EXP511" s="45"/>
      <c r="EXV511" s="20"/>
      <c r="EXW511" s="20"/>
      <c r="EXX511" s="45"/>
      <c r="EYD511" s="20"/>
      <c r="EYE511" s="20"/>
      <c r="EYF511" s="45"/>
      <c r="EYL511" s="20"/>
      <c r="EYM511" s="20"/>
      <c r="EYN511" s="45"/>
      <c r="EYT511" s="20"/>
      <c r="EYU511" s="20"/>
      <c r="EYV511" s="45"/>
      <c r="EZB511" s="20"/>
      <c r="EZC511" s="20"/>
      <c r="EZD511" s="45"/>
      <c r="EZJ511" s="20"/>
      <c r="EZK511" s="20"/>
      <c r="EZL511" s="45"/>
      <c r="EZR511" s="20"/>
      <c r="EZS511" s="20"/>
      <c r="EZT511" s="45"/>
      <c r="EZZ511" s="20"/>
      <c r="FAA511" s="20"/>
      <c r="FAB511" s="45"/>
      <c r="FAH511" s="20"/>
      <c r="FAI511" s="20"/>
      <c r="FAJ511" s="45"/>
      <c r="FAP511" s="20"/>
      <c r="FAQ511" s="20"/>
      <c r="FAR511" s="45"/>
      <c r="FAX511" s="20"/>
      <c r="FAY511" s="20"/>
      <c r="FAZ511" s="45"/>
      <c r="FBF511" s="20"/>
      <c r="FBG511" s="20"/>
      <c r="FBH511" s="45"/>
      <c r="FBN511" s="20"/>
      <c r="FBO511" s="20"/>
      <c r="FBP511" s="45"/>
      <c r="FBV511" s="20"/>
      <c r="FBW511" s="20"/>
      <c r="FBX511" s="45"/>
      <c r="FCD511" s="20"/>
      <c r="FCE511" s="20"/>
      <c r="FCF511" s="45"/>
      <c r="FCL511" s="20"/>
      <c r="FCM511" s="20"/>
      <c r="FCN511" s="45"/>
      <c r="FCT511" s="20"/>
      <c r="FCU511" s="20"/>
      <c r="FCV511" s="45"/>
      <c r="FDB511" s="20"/>
      <c r="FDC511" s="20"/>
      <c r="FDD511" s="45"/>
      <c r="FDJ511" s="20"/>
      <c r="FDK511" s="20"/>
      <c r="FDL511" s="45"/>
      <c r="FDR511" s="20"/>
      <c r="FDS511" s="20"/>
      <c r="FDT511" s="45"/>
      <c r="FDZ511" s="20"/>
      <c r="FEA511" s="20"/>
      <c r="FEB511" s="45"/>
      <c r="FEH511" s="20"/>
      <c r="FEI511" s="20"/>
      <c r="FEJ511" s="45"/>
      <c r="FEP511" s="20"/>
      <c r="FEQ511" s="20"/>
      <c r="FER511" s="45"/>
      <c r="FEX511" s="20"/>
      <c r="FEY511" s="20"/>
      <c r="FEZ511" s="45"/>
      <c r="FFF511" s="20"/>
      <c r="FFG511" s="20"/>
      <c r="FFH511" s="45"/>
      <c r="FFN511" s="20"/>
      <c r="FFO511" s="20"/>
      <c r="FFP511" s="45"/>
      <c r="FFV511" s="20"/>
      <c r="FFW511" s="20"/>
      <c r="FFX511" s="45"/>
      <c r="FGD511" s="20"/>
      <c r="FGE511" s="20"/>
      <c r="FGF511" s="45"/>
      <c r="FGL511" s="20"/>
      <c r="FGM511" s="20"/>
      <c r="FGN511" s="45"/>
      <c r="FGT511" s="20"/>
      <c r="FGU511" s="20"/>
      <c r="FGV511" s="45"/>
      <c r="FHB511" s="20"/>
      <c r="FHC511" s="20"/>
      <c r="FHD511" s="45"/>
      <c r="FHJ511" s="20"/>
      <c r="FHK511" s="20"/>
      <c r="FHL511" s="45"/>
      <c r="FHR511" s="20"/>
      <c r="FHS511" s="20"/>
      <c r="FHT511" s="45"/>
      <c r="FHZ511" s="20"/>
      <c r="FIA511" s="20"/>
      <c r="FIB511" s="45"/>
      <c r="FIH511" s="20"/>
      <c r="FII511" s="20"/>
      <c r="FIJ511" s="45"/>
      <c r="FIP511" s="20"/>
      <c r="FIQ511" s="20"/>
      <c r="FIR511" s="45"/>
      <c r="FIX511" s="20"/>
      <c r="FIY511" s="20"/>
      <c r="FIZ511" s="45"/>
      <c r="FJF511" s="20"/>
      <c r="FJG511" s="20"/>
      <c r="FJH511" s="45"/>
      <c r="FJN511" s="20"/>
      <c r="FJO511" s="20"/>
      <c r="FJP511" s="45"/>
      <c r="FJV511" s="20"/>
      <c r="FJW511" s="20"/>
      <c r="FJX511" s="45"/>
      <c r="FKD511" s="20"/>
      <c r="FKE511" s="20"/>
      <c r="FKF511" s="45"/>
      <c r="FKL511" s="20"/>
      <c r="FKM511" s="20"/>
      <c r="FKN511" s="45"/>
      <c r="FKT511" s="20"/>
      <c r="FKU511" s="20"/>
      <c r="FKV511" s="45"/>
      <c r="FLB511" s="20"/>
      <c r="FLC511" s="20"/>
      <c r="FLD511" s="45"/>
      <c r="FLJ511" s="20"/>
      <c r="FLK511" s="20"/>
      <c r="FLL511" s="45"/>
      <c r="FLR511" s="20"/>
      <c r="FLS511" s="20"/>
      <c r="FLT511" s="45"/>
      <c r="FLZ511" s="20"/>
      <c r="FMA511" s="20"/>
      <c r="FMB511" s="45"/>
      <c r="FMH511" s="20"/>
      <c r="FMI511" s="20"/>
      <c r="FMJ511" s="45"/>
      <c r="FMP511" s="20"/>
      <c r="FMQ511" s="20"/>
      <c r="FMR511" s="45"/>
      <c r="FMX511" s="20"/>
      <c r="FMY511" s="20"/>
      <c r="FMZ511" s="45"/>
      <c r="FNF511" s="20"/>
      <c r="FNG511" s="20"/>
      <c r="FNH511" s="45"/>
      <c r="FNN511" s="20"/>
      <c r="FNO511" s="20"/>
      <c r="FNP511" s="45"/>
      <c r="FNV511" s="20"/>
      <c r="FNW511" s="20"/>
      <c r="FNX511" s="45"/>
      <c r="FOD511" s="20"/>
      <c r="FOE511" s="20"/>
      <c r="FOF511" s="45"/>
      <c r="FOL511" s="20"/>
      <c r="FOM511" s="20"/>
      <c r="FON511" s="45"/>
      <c r="FOT511" s="20"/>
      <c r="FOU511" s="20"/>
      <c r="FOV511" s="45"/>
      <c r="FPB511" s="20"/>
      <c r="FPC511" s="20"/>
      <c r="FPD511" s="45"/>
      <c r="FPJ511" s="20"/>
      <c r="FPK511" s="20"/>
      <c r="FPL511" s="45"/>
      <c r="FPR511" s="20"/>
      <c r="FPS511" s="20"/>
      <c r="FPT511" s="45"/>
      <c r="FPZ511" s="20"/>
      <c r="FQA511" s="20"/>
      <c r="FQB511" s="45"/>
      <c r="FQH511" s="20"/>
      <c r="FQI511" s="20"/>
      <c r="FQJ511" s="45"/>
      <c r="FQP511" s="20"/>
      <c r="FQQ511" s="20"/>
      <c r="FQR511" s="45"/>
      <c r="FQX511" s="20"/>
      <c r="FQY511" s="20"/>
      <c r="FQZ511" s="45"/>
      <c r="FRF511" s="20"/>
      <c r="FRG511" s="20"/>
      <c r="FRH511" s="45"/>
      <c r="FRN511" s="20"/>
      <c r="FRO511" s="20"/>
      <c r="FRP511" s="45"/>
      <c r="FRV511" s="20"/>
      <c r="FRW511" s="20"/>
      <c r="FRX511" s="45"/>
      <c r="FSD511" s="20"/>
      <c r="FSE511" s="20"/>
      <c r="FSF511" s="45"/>
      <c r="FSL511" s="20"/>
      <c r="FSM511" s="20"/>
      <c r="FSN511" s="45"/>
      <c r="FST511" s="20"/>
      <c r="FSU511" s="20"/>
      <c r="FSV511" s="45"/>
      <c r="FTB511" s="20"/>
      <c r="FTC511" s="20"/>
      <c r="FTD511" s="45"/>
      <c r="FTJ511" s="20"/>
      <c r="FTK511" s="20"/>
      <c r="FTL511" s="45"/>
      <c r="FTR511" s="20"/>
      <c r="FTS511" s="20"/>
      <c r="FTT511" s="45"/>
      <c r="FTZ511" s="20"/>
      <c r="FUA511" s="20"/>
      <c r="FUB511" s="45"/>
      <c r="FUH511" s="20"/>
      <c r="FUI511" s="20"/>
      <c r="FUJ511" s="45"/>
      <c r="FUP511" s="20"/>
      <c r="FUQ511" s="20"/>
      <c r="FUR511" s="45"/>
      <c r="FUX511" s="20"/>
      <c r="FUY511" s="20"/>
      <c r="FUZ511" s="45"/>
      <c r="FVF511" s="20"/>
      <c r="FVG511" s="20"/>
      <c r="FVH511" s="45"/>
      <c r="FVN511" s="20"/>
      <c r="FVO511" s="20"/>
      <c r="FVP511" s="45"/>
      <c r="FVV511" s="20"/>
      <c r="FVW511" s="20"/>
      <c r="FVX511" s="45"/>
      <c r="FWD511" s="20"/>
      <c r="FWE511" s="20"/>
      <c r="FWF511" s="45"/>
      <c r="FWL511" s="20"/>
      <c r="FWM511" s="20"/>
      <c r="FWN511" s="45"/>
      <c r="FWT511" s="20"/>
      <c r="FWU511" s="20"/>
      <c r="FWV511" s="45"/>
      <c r="FXB511" s="20"/>
      <c r="FXC511" s="20"/>
      <c r="FXD511" s="45"/>
      <c r="FXJ511" s="20"/>
      <c r="FXK511" s="20"/>
      <c r="FXL511" s="45"/>
      <c r="FXR511" s="20"/>
      <c r="FXS511" s="20"/>
      <c r="FXT511" s="45"/>
      <c r="FXZ511" s="20"/>
      <c r="FYA511" s="20"/>
      <c r="FYB511" s="45"/>
      <c r="FYH511" s="20"/>
      <c r="FYI511" s="20"/>
      <c r="FYJ511" s="45"/>
      <c r="FYP511" s="20"/>
      <c r="FYQ511" s="20"/>
      <c r="FYR511" s="45"/>
      <c r="FYX511" s="20"/>
      <c r="FYY511" s="20"/>
      <c r="FYZ511" s="45"/>
      <c r="FZF511" s="20"/>
      <c r="FZG511" s="20"/>
      <c r="FZH511" s="45"/>
      <c r="FZN511" s="20"/>
      <c r="FZO511" s="20"/>
      <c r="FZP511" s="45"/>
      <c r="FZV511" s="20"/>
      <c r="FZW511" s="20"/>
      <c r="FZX511" s="45"/>
      <c r="GAD511" s="20"/>
      <c r="GAE511" s="20"/>
      <c r="GAF511" s="45"/>
      <c r="GAL511" s="20"/>
      <c r="GAM511" s="20"/>
      <c r="GAN511" s="45"/>
      <c r="GAT511" s="20"/>
      <c r="GAU511" s="20"/>
      <c r="GAV511" s="45"/>
      <c r="GBB511" s="20"/>
      <c r="GBC511" s="20"/>
      <c r="GBD511" s="45"/>
      <c r="GBJ511" s="20"/>
      <c r="GBK511" s="20"/>
      <c r="GBL511" s="45"/>
      <c r="GBR511" s="20"/>
      <c r="GBS511" s="20"/>
      <c r="GBT511" s="45"/>
      <c r="GBZ511" s="20"/>
      <c r="GCA511" s="20"/>
      <c r="GCB511" s="45"/>
      <c r="GCH511" s="20"/>
      <c r="GCI511" s="20"/>
      <c r="GCJ511" s="45"/>
      <c r="GCP511" s="20"/>
      <c r="GCQ511" s="20"/>
      <c r="GCR511" s="45"/>
      <c r="GCX511" s="20"/>
      <c r="GCY511" s="20"/>
      <c r="GCZ511" s="45"/>
      <c r="GDF511" s="20"/>
      <c r="GDG511" s="20"/>
      <c r="GDH511" s="45"/>
      <c r="GDN511" s="20"/>
      <c r="GDO511" s="20"/>
      <c r="GDP511" s="45"/>
      <c r="GDV511" s="20"/>
      <c r="GDW511" s="20"/>
      <c r="GDX511" s="45"/>
      <c r="GED511" s="20"/>
      <c r="GEE511" s="20"/>
      <c r="GEF511" s="45"/>
      <c r="GEL511" s="20"/>
      <c r="GEM511" s="20"/>
      <c r="GEN511" s="45"/>
      <c r="GET511" s="20"/>
      <c r="GEU511" s="20"/>
      <c r="GEV511" s="45"/>
      <c r="GFB511" s="20"/>
      <c r="GFC511" s="20"/>
      <c r="GFD511" s="45"/>
      <c r="GFJ511" s="20"/>
      <c r="GFK511" s="20"/>
      <c r="GFL511" s="45"/>
      <c r="GFR511" s="20"/>
      <c r="GFS511" s="20"/>
      <c r="GFT511" s="45"/>
      <c r="GFZ511" s="20"/>
      <c r="GGA511" s="20"/>
      <c r="GGB511" s="45"/>
      <c r="GGH511" s="20"/>
      <c r="GGI511" s="20"/>
      <c r="GGJ511" s="45"/>
      <c r="GGP511" s="20"/>
      <c r="GGQ511" s="20"/>
      <c r="GGR511" s="45"/>
      <c r="GGX511" s="20"/>
      <c r="GGY511" s="20"/>
      <c r="GGZ511" s="45"/>
      <c r="GHF511" s="20"/>
      <c r="GHG511" s="20"/>
      <c r="GHH511" s="45"/>
      <c r="GHN511" s="20"/>
      <c r="GHO511" s="20"/>
      <c r="GHP511" s="45"/>
      <c r="GHV511" s="20"/>
      <c r="GHW511" s="20"/>
      <c r="GHX511" s="45"/>
      <c r="GID511" s="20"/>
      <c r="GIE511" s="20"/>
      <c r="GIF511" s="45"/>
      <c r="GIL511" s="20"/>
      <c r="GIM511" s="20"/>
      <c r="GIN511" s="45"/>
      <c r="GIT511" s="20"/>
      <c r="GIU511" s="20"/>
      <c r="GIV511" s="45"/>
      <c r="GJB511" s="20"/>
      <c r="GJC511" s="20"/>
      <c r="GJD511" s="45"/>
      <c r="GJJ511" s="20"/>
      <c r="GJK511" s="20"/>
      <c r="GJL511" s="45"/>
      <c r="GJR511" s="20"/>
      <c r="GJS511" s="20"/>
      <c r="GJT511" s="45"/>
      <c r="GJZ511" s="20"/>
      <c r="GKA511" s="20"/>
      <c r="GKB511" s="45"/>
      <c r="GKH511" s="20"/>
      <c r="GKI511" s="20"/>
      <c r="GKJ511" s="45"/>
      <c r="GKP511" s="20"/>
      <c r="GKQ511" s="20"/>
      <c r="GKR511" s="45"/>
      <c r="GKX511" s="20"/>
      <c r="GKY511" s="20"/>
      <c r="GKZ511" s="45"/>
      <c r="GLF511" s="20"/>
      <c r="GLG511" s="20"/>
      <c r="GLH511" s="45"/>
      <c r="GLN511" s="20"/>
      <c r="GLO511" s="20"/>
      <c r="GLP511" s="45"/>
      <c r="GLV511" s="20"/>
      <c r="GLW511" s="20"/>
      <c r="GLX511" s="45"/>
      <c r="GMD511" s="20"/>
      <c r="GME511" s="20"/>
      <c r="GMF511" s="45"/>
      <c r="GML511" s="20"/>
      <c r="GMM511" s="20"/>
      <c r="GMN511" s="45"/>
      <c r="GMT511" s="20"/>
      <c r="GMU511" s="20"/>
      <c r="GMV511" s="45"/>
      <c r="GNB511" s="20"/>
      <c r="GNC511" s="20"/>
      <c r="GND511" s="45"/>
      <c r="GNJ511" s="20"/>
      <c r="GNK511" s="20"/>
      <c r="GNL511" s="45"/>
      <c r="GNR511" s="20"/>
      <c r="GNS511" s="20"/>
      <c r="GNT511" s="45"/>
      <c r="GNZ511" s="20"/>
      <c r="GOA511" s="20"/>
      <c r="GOB511" s="45"/>
      <c r="GOH511" s="20"/>
      <c r="GOI511" s="20"/>
      <c r="GOJ511" s="45"/>
      <c r="GOP511" s="20"/>
      <c r="GOQ511" s="20"/>
      <c r="GOR511" s="45"/>
      <c r="GOX511" s="20"/>
      <c r="GOY511" s="20"/>
      <c r="GOZ511" s="45"/>
      <c r="GPF511" s="20"/>
      <c r="GPG511" s="20"/>
      <c r="GPH511" s="45"/>
      <c r="GPN511" s="20"/>
      <c r="GPO511" s="20"/>
      <c r="GPP511" s="45"/>
      <c r="GPV511" s="20"/>
      <c r="GPW511" s="20"/>
      <c r="GPX511" s="45"/>
      <c r="GQD511" s="20"/>
      <c r="GQE511" s="20"/>
      <c r="GQF511" s="45"/>
      <c r="GQL511" s="20"/>
      <c r="GQM511" s="20"/>
      <c r="GQN511" s="45"/>
      <c r="GQT511" s="20"/>
      <c r="GQU511" s="20"/>
      <c r="GQV511" s="45"/>
      <c r="GRB511" s="20"/>
      <c r="GRC511" s="20"/>
      <c r="GRD511" s="45"/>
      <c r="GRJ511" s="20"/>
      <c r="GRK511" s="20"/>
      <c r="GRL511" s="45"/>
      <c r="GRR511" s="20"/>
      <c r="GRS511" s="20"/>
      <c r="GRT511" s="45"/>
      <c r="GRZ511" s="20"/>
      <c r="GSA511" s="20"/>
      <c r="GSB511" s="45"/>
      <c r="GSH511" s="20"/>
      <c r="GSI511" s="20"/>
      <c r="GSJ511" s="45"/>
      <c r="GSP511" s="20"/>
      <c r="GSQ511" s="20"/>
      <c r="GSR511" s="45"/>
      <c r="GSX511" s="20"/>
      <c r="GSY511" s="20"/>
      <c r="GSZ511" s="45"/>
      <c r="GTF511" s="20"/>
      <c r="GTG511" s="20"/>
      <c r="GTH511" s="45"/>
      <c r="GTN511" s="20"/>
      <c r="GTO511" s="20"/>
      <c r="GTP511" s="45"/>
      <c r="GTV511" s="20"/>
      <c r="GTW511" s="20"/>
      <c r="GTX511" s="45"/>
      <c r="GUD511" s="20"/>
      <c r="GUE511" s="20"/>
      <c r="GUF511" s="45"/>
      <c r="GUL511" s="20"/>
      <c r="GUM511" s="20"/>
      <c r="GUN511" s="45"/>
      <c r="GUT511" s="20"/>
      <c r="GUU511" s="20"/>
      <c r="GUV511" s="45"/>
      <c r="GVB511" s="20"/>
      <c r="GVC511" s="20"/>
      <c r="GVD511" s="45"/>
      <c r="GVJ511" s="20"/>
      <c r="GVK511" s="20"/>
      <c r="GVL511" s="45"/>
      <c r="GVR511" s="20"/>
      <c r="GVS511" s="20"/>
      <c r="GVT511" s="45"/>
      <c r="GVZ511" s="20"/>
      <c r="GWA511" s="20"/>
      <c r="GWB511" s="45"/>
      <c r="GWH511" s="20"/>
      <c r="GWI511" s="20"/>
      <c r="GWJ511" s="45"/>
      <c r="GWP511" s="20"/>
      <c r="GWQ511" s="20"/>
      <c r="GWR511" s="45"/>
      <c r="GWX511" s="20"/>
      <c r="GWY511" s="20"/>
      <c r="GWZ511" s="45"/>
      <c r="GXF511" s="20"/>
      <c r="GXG511" s="20"/>
      <c r="GXH511" s="45"/>
      <c r="GXN511" s="20"/>
      <c r="GXO511" s="20"/>
      <c r="GXP511" s="45"/>
      <c r="GXV511" s="20"/>
      <c r="GXW511" s="20"/>
      <c r="GXX511" s="45"/>
      <c r="GYD511" s="20"/>
      <c r="GYE511" s="20"/>
      <c r="GYF511" s="45"/>
      <c r="GYL511" s="20"/>
      <c r="GYM511" s="20"/>
      <c r="GYN511" s="45"/>
      <c r="GYT511" s="20"/>
      <c r="GYU511" s="20"/>
      <c r="GYV511" s="45"/>
      <c r="GZB511" s="20"/>
      <c r="GZC511" s="20"/>
      <c r="GZD511" s="45"/>
      <c r="GZJ511" s="20"/>
      <c r="GZK511" s="20"/>
      <c r="GZL511" s="45"/>
      <c r="GZR511" s="20"/>
      <c r="GZS511" s="20"/>
      <c r="GZT511" s="45"/>
      <c r="GZZ511" s="20"/>
      <c r="HAA511" s="20"/>
      <c r="HAB511" s="45"/>
      <c r="HAH511" s="20"/>
      <c r="HAI511" s="20"/>
      <c r="HAJ511" s="45"/>
      <c r="HAP511" s="20"/>
      <c r="HAQ511" s="20"/>
      <c r="HAR511" s="45"/>
      <c r="HAX511" s="20"/>
      <c r="HAY511" s="20"/>
      <c r="HAZ511" s="45"/>
      <c r="HBF511" s="20"/>
      <c r="HBG511" s="20"/>
      <c r="HBH511" s="45"/>
      <c r="HBN511" s="20"/>
      <c r="HBO511" s="20"/>
      <c r="HBP511" s="45"/>
      <c r="HBV511" s="20"/>
      <c r="HBW511" s="20"/>
      <c r="HBX511" s="45"/>
      <c r="HCD511" s="20"/>
      <c r="HCE511" s="20"/>
      <c r="HCF511" s="45"/>
      <c r="HCL511" s="20"/>
      <c r="HCM511" s="20"/>
      <c r="HCN511" s="45"/>
      <c r="HCT511" s="20"/>
      <c r="HCU511" s="20"/>
      <c r="HCV511" s="45"/>
      <c r="HDB511" s="20"/>
      <c r="HDC511" s="20"/>
      <c r="HDD511" s="45"/>
      <c r="HDJ511" s="20"/>
      <c r="HDK511" s="20"/>
      <c r="HDL511" s="45"/>
      <c r="HDR511" s="20"/>
      <c r="HDS511" s="20"/>
      <c r="HDT511" s="45"/>
      <c r="HDZ511" s="20"/>
      <c r="HEA511" s="20"/>
      <c r="HEB511" s="45"/>
      <c r="HEH511" s="20"/>
      <c r="HEI511" s="20"/>
      <c r="HEJ511" s="45"/>
      <c r="HEP511" s="20"/>
      <c r="HEQ511" s="20"/>
      <c r="HER511" s="45"/>
      <c r="HEX511" s="20"/>
      <c r="HEY511" s="20"/>
      <c r="HEZ511" s="45"/>
      <c r="HFF511" s="20"/>
      <c r="HFG511" s="20"/>
      <c r="HFH511" s="45"/>
      <c r="HFN511" s="20"/>
      <c r="HFO511" s="20"/>
      <c r="HFP511" s="45"/>
      <c r="HFV511" s="20"/>
      <c r="HFW511" s="20"/>
      <c r="HFX511" s="45"/>
      <c r="HGD511" s="20"/>
      <c r="HGE511" s="20"/>
      <c r="HGF511" s="45"/>
      <c r="HGL511" s="20"/>
      <c r="HGM511" s="20"/>
      <c r="HGN511" s="45"/>
      <c r="HGT511" s="20"/>
      <c r="HGU511" s="20"/>
      <c r="HGV511" s="45"/>
      <c r="HHB511" s="20"/>
      <c r="HHC511" s="20"/>
      <c r="HHD511" s="45"/>
      <c r="HHJ511" s="20"/>
      <c r="HHK511" s="20"/>
      <c r="HHL511" s="45"/>
      <c r="HHR511" s="20"/>
      <c r="HHS511" s="20"/>
      <c r="HHT511" s="45"/>
      <c r="HHZ511" s="20"/>
      <c r="HIA511" s="20"/>
      <c r="HIB511" s="45"/>
      <c r="HIH511" s="20"/>
      <c r="HII511" s="20"/>
      <c r="HIJ511" s="45"/>
      <c r="HIP511" s="20"/>
      <c r="HIQ511" s="20"/>
      <c r="HIR511" s="45"/>
      <c r="HIX511" s="20"/>
      <c r="HIY511" s="20"/>
      <c r="HIZ511" s="45"/>
      <c r="HJF511" s="20"/>
      <c r="HJG511" s="20"/>
      <c r="HJH511" s="45"/>
      <c r="HJN511" s="20"/>
      <c r="HJO511" s="20"/>
      <c r="HJP511" s="45"/>
      <c r="HJV511" s="20"/>
      <c r="HJW511" s="20"/>
      <c r="HJX511" s="45"/>
      <c r="HKD511" s="20"/>
      <c r="HKE511" s="20"/>
      <c r="HKF511" s="45"/>
      <c r="HKL511" s="20"/>
      <c r="HKM511" s="20"/>
      <c r="HKN511" s="45"/>
      <c r="HKT511" s="20"/>
      <c r="HKU511" s="20"/>
      <c r="HKV511" s="45"/>
      <c r="HLB511" s="20"/>
      <c r="HLC511" s="20"/>
      <c r="HLD511" s="45"/>
      <c r="HLJ511" s="20"/>
      <c r="HLK511" s="20"/>
      <c r="HLL511" s="45"/>
      <c r="HLR511" s="20"/>
      <c r="HLS511" s="20"/>
      <c r="HLT511" s="45"/>
      <c r="HLZ511" s="20"/>
      <c r="HMA511" s="20"/>
      <c r="HMB511" s="45"/>
      <c r="HMH511" s="20"/>
      <c r="HMI511" s="20"/>
      <c r="HMJ511" s="45"/>
      <c r="HMP511" s="20"/>
      <c r="HMQ511" s="20"/>
      <c r="HMR511" s="45"/>
      <c r="HMX511" s="20"/>
      <c r="HMY511" s="20"/>
      <c r="HMZ511" s="45"/>
      <c r="HNF511" s="20"/>
      <c r="HNG511" s="20"/>
      <c r="HNH511" s="45"/>
      <c r="HNN511" s="20"/>
      <c r="HNO511" s="20"/>
      <c r="HNP511" s="45"/>
      <c r="HNV511" s="20"/>
      <c r="HNW511" s="20"/>
      <c r="HNX511" s="45"/>
      <c r="HOD511" s="20"/>
      <c r="HOE511" s="20"/>
      <c r="HOF511" s="45"/>
      <c r="HOL511" s="20"/>
      <c r="HOM511" s="20"/>
      <c r="HON511" s="45"/>
      <c r="HOT511" s="20"/>
      <c r="HOU511" s="20"/>
      <c r="HOV511" s="45"/>
      <c r="HPB511" s="20"/>
      <c r="HPC511" s="20"/>
      <c r="HPD511" s="45"/>
      <c r="HPJ511" s="20"/>
      <c r="HPK511" s="20"/>
      <c r="HPL511" s="45"/>
      <c r="HPR511" s="20"/>
      <c r="HPS511" s="20"/>
      <c r="HPT511" s="45"/>
      <c r="HPZ511" s="20"/>
      <c r="HQA511" s="20"/>
      <c r="HQB511" s="45"/>
      <c r="HQH511" s="20"/>
      <c r="HQI511" s="20"/>
      <c r="HQJ511" s="45"/>
      <c r="HQP511" s="20"/>
      <c r="HQQ511" s="20"/>
      <c r="HQR511" s="45"/>
      <c r="HQX511" s="20"/>
      <c r="HQY511" s="20"/>
      <c r="HQZ511" s="45"/>
      <c r="HRF511" s="20"/>
      <c r="HRG511" s="20"/>
      <c r="HRH511" s="45"/>
      <c r="HRN511" s="20"/>
      <c r="HRO511" s="20"/>
      <c r="HRP511" s="45"/>
      <c r="HRV511" s="20"/>
      <c r="HRW511" s="20"/>
      <c r="HRX511" s="45"/>
      <c r="HSD511" s="20"/>
      <c r="HSE511" s="20"/>
      <c r="HSF511" s="45"/>
      <c r="HSL511" s="20"/>
      <c r="HSM511" s="20"/>
      <c r="HSN511" s="45"/>
      <c r="HST511" s="20"/>
      <c r="HSU511" s="20"/>
      <c r="HSV511" s="45"/>
      <c r="HTB511" s="20"/>
      <c r="HTC511" s="20"/>
      <c r="HTD511" s="45"/>
      <c r="HTJ511" s="20"/>
      <c r="HTK511" s="20"/>
      <c r="HTL511" s="45"/>
      <c r="HTR511" s="20"/>
      <c r="HTS511" s="20"/>
      <c r="HTT511" s="45"/>
      <c r="HTZ511" s="20"/>
      <c r="HUA511" s="20"/>
      <c r="HUB511" s="45"/>
      <c r="HUH511" s="20"/>
      <c r="HUI511" s="20"/>
      <c r="HUJ511" s="45"/>
      <c r="HUP511" s="20"/>
      <c r="HUQ511" s="20"/>
      <c r="HUR511" s="45"/>
      <c r="HUX511" s="20"/>
      <c r="HUY511" s="20"/>
      <c r="HUZ511" s="45"/>
      <c r="HVF511" s="20"/>
      <c r="HVG511" s="20"/>
      <c r="HVH511" s="45"/>
      <c r="HVN511" s="20"/>
      <c r="HVO511" s="20"/>
      <c r="HVP511" s="45"/>
      <c r="HVV511" s="20"/>
      <c r="HVW511" s="20"/>
      <c r="HVX511" s="45"/>
      <c r="HWD511" s="20"/>
      <c r="HWE511" s="20"/>
      <c r="HWF511" s="45"/>
      <c r="HWL511" s="20"/>
      <c r="HWM511" s="20"/>
      <c r="HWN511" s="45"/>
      <c r="HWT511" s="20"/>
      <c r="HWU511" s="20"/>
      <c r="HWV511" s="45"/>
      <c r="HXB511" s="20"/>
      <c r="HXC511" s="20"/>
      <c r="HXD511" s="45"/>
      <c r="HXJ511" s="20"/>
      <c r="HXK511" s="20"/>
      <c r="HXL511" s="45"/>
      <c r="HXR511" s="20"/>
      <c r="HXS511" s="20"/>
      <c r="HXT511" s="45"/>
      <c r="HXZ511" s="20"/>
      <c r="HYA511" s="20"/>
      <c r="HYB511" s="45"/>
      <c r="HYH511" s="20"/>
      <c r="HYI511" s="20"/>
      <c r="HYJ511" s="45"/>
      <c r="HYP511" s="20"/>
      <c r="HYQ511" s="20"/>
      <c r="HYR511" s="45"/>
      <c r="HYX511" s="20"/>
      <c r="HYY511" s="20"/>
      <c r="HYZ511" s="45"/>
      <c r="HZF511" s="20"/>
      <c r="HZG511" s="20"/>
      <c r="HZH511" s="45"/>
      <c r="HZN511" s="20"/>
      <c r="HZO511" s="20"/>
      <c r="HZP511" s="45"/>
      <c r="HZV511" s="20"/>
      <c r="HZW511" s="20"/>
      <c r="HZX511" s="45"/>
      <c r="IAD511" s="20"/>
      <c r="IAE511" s="20"/>
      <c r="IAF511" s="45"/>
      <c r="IAL511" s="20"/>
      <c r="IAM511" s="20"/>
      <c r="IAN511" s="45"/>
      <c r="IAT511" s="20"/>
      <c r="IAU511" s="20"/>
      <c r="IAV511" s="45"/>
      <c r="IBB511" s="20"/>
      <c r="IBC511" s="20"/>
      <c r="IBD511" s="45"/>
      <c r="IBJ511" s="20"/>
      <c r="IBK511" s="20"/>
      <c r="IBL511" s="45"/>
      <c r="IBR511" s="20"/>
      <c r="IBS511" s="20"/>
      <c r="IBT511" s="45"/>
      <c r="IBZ511" s="20"/>
      <c r="ICA511" s="20"/>
      <c r="ICB511" s="45"/>
      <c r="ICH511" s="20"/>
      <c r="ICI511" s="20"/>
      <c r="ICJ511" s="45"/>
      <c r="ICP511" s="20"/>
      <c r="ICQ511" s="20"/>
      <c r="ICR511" s="45"/>
      <c r="ICX511" s="20"/>
      <c r="ICY511" s="20"/>
      <c r="ICZ511" s="45"/>
      <c r="IDF511" s="20"/>
      <c r="IDG511" s="20"/>
      <c r="IDH511" s="45"/>
      <c r="IDN511" s="20"/>
      <c r="IDO511" s="20"/>
      <c r="IDP511" s="45"/>
      <c r="IDV511" s="20"/>
      <c r="IDW511" s="20"/>
      <c r="IDX511" s="45"/>
      <c r="IED511" s="20"/>
      <c r="IEE511" s="20"/>
      <c r="IEF511" s="45"/>
      <c r="IEL511" s="20"/>
      <c r="IEM511" s="20"/>
      <c r="IEN511" s="45"/>
      <c r="IET511" s="20"/>
      <c r="IEU511" s="20"/>
      <c r="IEV511" s="45"/>
      <c r="IFB511" s="20"/>
      <c r="IFC511" s="20"/>
      <c r="IFD511" s="45"/>
      <c r="IFJ511" s="20"/>
      <c r="IFK511" s="20"/>
      <c r="IFL511" s="45"/>
      <c r="IFR511" s="20"/>
      <c r="IFS511" s="20"/>
      <c r="IFT511" s="45"/>
      <c r="IFZ511" s="20"/>
      <c r="IGA511" s="20"/>
      <c r="IGB511" s="45"/>
      <c r="IGH511" s="20"/>
      <c r="IGI511" s="20"/>
      <c r="IGJ511" s="45"/>
      <c r="IGP511" s="20"/>
      <c r="IGQ511" s="20"/>
      <c r="IGR511" s="45"/>
      <c r="IGX511" s="20"/>
      <c r="IGY511" s="20"/>
      <c r="IGZ511" s="45"/>
      <c r="IHF511" s="20"/>
      <c r="IHG511" s="20"/>
      <c r="IHH511" s="45"/>
      <c r="IHN511" s="20"/>
      <c r="IHO511" s="20"/>
      <c r="IHP511" s="45"/>
      <c r="IHV511" s="20"/>
      <c r="IHW511" s="20"/>
      <c r="IHX511" s="45"/>
      <c r="IID511" s="20"/>
      <c r="IIE511" s="20"/>
      <c r="IIF511" s="45"/>
      <c r="IIL511" s="20"/>
      <c r="IIM511" s="20"/>
      <c r="IIN511" s="45"/>
      <c r="IIT511" s="20"/>
      <c r="IIU511" s="20"/>
      <c r="IIV511" s="45"/>
      <c r="IJB511" s="20"/>
      <c r="IJC511" s="20"/>
      <c r="IJD511" s="45"/>
      <c r="IJJ511" s="20"/>
      <c r="IJK511" s="20"/>
      <c r="IJL511" s="45"/>
      <c r="IJR511" s="20"/>
      <c r="IJS511" s="20"/>
      <c r="IJT511" s="45"/>
      <c r="IJZ511" s="20"/>
      <c r="IKA511" s="20"/>
      <c r="IKB511" s="45"/>
      <c r="IKH511" s="20"/>
      <c r="IKI511" s="20"/>
      <c r="IKJ511" s="45"/>
      <c r="IKP511" s="20"/>
      <c r="IKQ511" s="20"/>
      <c r="IKR511" s="45"/>
      <c r="IKX511" s="20"/>
      <c r="IKY511" s="20"/>
      <c r="IKZ511" s="45"/>
      <c r="ILF511" s="20"/>
      <c r="ILG511" s="20"/>
      <c r="ILH511" s="45"/>
      <c r="ILN511" s="20"/>
      <c r="ILO511" s="20"/>
      <c r="ILP511" s="45"/>
      <c r="ILV511" s="20"/>
      <c r="ILW511" s="20"/>
      <c r="ILX511" s="45"/>
      <c r="IMD511" s="20"/>
      <c r="IME511" s="20"/>
      <c r="IMF511" s="45"/>
      <c r="IML511" s="20"/>
      <c r="IMM511" s="20"/>
      <c r="IMN511" s="45"/>
      <c r="IMT511" s="20"/>
      <c r="IMU511" s="20"/>
      <c r="IMV511" s="45"/>
      <c r="INB511" s="20"/>
      <c r="INC511" s="20"/>
      <c r="IND511" s="45"/>
      <c r="INJ511" s="20"/>
      <c r="INK511" s="20"/>
      <c r="INL511" s="45"/>
      <c r="INR511" s="20"/>
      <c r="INS511" s="20"/>
      <c r="INT511" s="45"/>
      <c r="INZ511" s="20"/>
      <c r="IOA511" s="20"/>
      <c r="IOB511" s="45"/>
      <c r="IOH511" s="20"/>
      <c r="IOI511" s="20"/>
      <c r="IOJ511" s="45"/>
      <c r="IOP511" s="20"/>
      <c r="IOQ511" s="20"/>
      <c r="IOR511" s="45"/>
      <c r="IOX511" s="20"/>
      <c r="IOY511" s="20"/>
      <c r="IOZ511" s="45"/>
      <c r="IPF511" s="20"/>
      <c r="IPG511" s="20"/>
      <c r="IPH511" s="45"/>
      <c r="IPN511" s="20"/>
      <c r="IPO511" s="20"/>
      <c r="IPP511" s="45"/>
      <c r="IPV511" s="20"/>
      <c r="IPW511" s="20"/>
      <c r="IPX511" s="45"/>
      <c r="IQD511" s="20"/>
      <c r="IQE511" s="20"/>
      <c r="IQF511" s="45"/>
      <c r="IQL511" s="20"/>
      <c r="IQM511" s="20"/>
      <c r="IQN511" s="45"/>
      <c r="IQT511" s="20"/>
      <c r="IQU511" s="20"/>
      <c r="IQV511" s="45"/>
      <c r="IRB511" s="20"/>
      <c r="IRC511" s="20"/>
      <c r="IRD511" s="45"/>
      <c r="IRJ511" s="20"/>
      <c r="IRK511" s="20"/>
      <c r="IRL511" s="45"/>
      <c r="IRR511" s="20"/>
      <c r="IRS511" s="20"/>
      <c r="IRT511" s="45"/>
      <c r="IRZ511" s="20"/>
      <c r="ISA511" s="20"/>
      <c r="ISB511" s="45"/>
      <c r="ISH511" s="20"/>
      <c r="ISI511" s="20"/>
      <c r="ISJ511" s="45"/>
      <c r="ISP511" s="20"/>
      <c r="ISQ511" s="20"/>
      <c r="ISR511" s="45"/>
      <c r="ISX511" s="20"/>
      <c r="ISY511" s="20"/>
      <c r="ISZ511" s="45"/>
      <c r="ITF511" s="20"/>
      <c r="ITG511" s="20"/>
      <c r="ITH511" s="45"/>
      <c r="ITN511" s="20"/>
      <c r="ITO511" s="20"/>
      <c r="ITP511" s="45"/>
      <c r="ITV511" s="20"/>
      <c r="ITW511" s="20"/>
      <c r="ITX511" s="45"/>
      <c r="IUD511" s="20"/>
      <c r="IUE511" s="20"/>
      <c r="IUF511" s="45"/>
      <c r="IUL511" s="20"/>
      <c r="IUM511" s="20"/>
      <c r="IUN511" s="45"/>
      <c r="IUT511" s="20"/>
      <c r="IUU511" s="20"/>
      <c r="IUV511" s="45"/>
      <c r="IVB511" s="20"/>
      <c r="IVC511" s="20"/>
      <c r="IVD511" s="45"/>
      <c r="IVJ511" s="20"/>
      <c r="IVK511" s="20"/>
      <c r="IVL511" s="45"/>
      <c r="IVR511" s="20"/>
      <c r="IVS511" s="20"/>
      <c r="IVT511" s="45"/>
      <c r="IVZ511" s="20"/>
      <c r="IWA511" s="20"/>
      <c r="IWB511" s="45"/>
      <c r="IWH511" s="20"/>
      <c r="IWI511" s="20"/>
      <c r="IWJ511" s="45"/>
      <c r="IWP511" s="20"/>
      <c r="IWQ511" s="20"/>
      <c r="IWR511" s="45"/>
      <c r="IWX511" s="20"/>
      <c r="IWY511" s="20"/>
      <c r="IWZ511" s="45"/>
      <c r="IXF511" s="20"/>
      <c r="IXG511" s="20"/>
      <c r="IXH511" s="45"/>
      <c r="IXN511" s="20"/>
      <c r="IXO511" s="20"/>
      <c r="IXP511" s="45"/>
      <c r="IXV511" s="20"/>
      <c r="IXW511" s="20"/>
      <c r="IXX511" s="45"/>
      <c r="IYD511" s="20"/>
      <c r="IYE511" s="20"/>
      <c r="IYF511" s="45"/>
      <c r="IYL511" s="20"/>
      <c r="IYM511" s="20"/>
      <c r="IYN511" s="45"/>
      <c r="IYT511" s="20"/>
      <c r="IYU511" s="20"/>
      <c r="IYV511" s="45"/>
      <c r="IZB511" s="20"/>
      <c r="IZC511" s="20"/>
      <c r="IZD511" s="45"/>
      <c r="IZJ511" s="20"/>
      <c r="IZK511" s="20"/>
      <c r="IZL511" s="45"/>
      <c r="IZR511" s="20"/>
      <c r="IZS511" s="20"/>
      <c r="IZT511" s="45"/>
      <c r="IZZ511" s="20"/>
      <c r="JAA511" s="20"/>
      <c r="JAB511" s="45"/>
      <c r="JAH511" s="20"/>
      <c r="JAI511" s="20"/>
      <c r="JAJ511" s="45"/>
      <c r="JAP511" s="20"/>
      <c r="JAQ511" s="20"/>
      <c r="JAR511" s="45"/>
      <c r="JAX511" s="20"/>
      <c r="JAY511" s="20"/>
      <c r="JAZ511" s="45"/>
      <c r="JBF511" s="20"/>
      <c r="JBG511" s="20"/>
      <c r="JBH511" s="45"/>
      <c r="JBN511" s="20"/>
      <c r="JBO511" s="20"/>
      <c r="JBP511" s="45"/>
      <c r="JBV511" s="20"/>
      <c r="JBW511" s="20"/>
      <c r="JBX511" s="45"/>
      <c r="JCD511" s="20"/>
      <c r="JCE511" s="20"/>
      <c r="JCF511" s="45"/>
      <c r="JCL511" s="20"/>
      <c r="JCM511" s="20"/>
      <c r="JCN511" s="45"/>
      <c r="JCT511" s="20"/>
      <c r="JCU511" s="20"/>
      <c r="JCV511" s="45"/>
      <c r="JDB511" s="20"/>
      <c r="JDC511" s="20"/>
      <c r="JDD511" s="45"/>
      <c r="JDJ511" s="20"/>
      <c r="JDK511" s="20"/>
      <c r="JDL511" s="45"/>
      <c r="JDR511" s="20"/>
      <c r="JDS511" s="20"/>
      <c r="JDT511" s="45"/>
      <c r="JDZ511" s="20"/>
      <c r="JEA511" s="20"/>
      <c r="JEB511" s="45"/>
      <c r="JEH511" s="20"/>
      <c r="JEI511" s="20"/>
      <c r="JEJ511" s="45"/>
      <c r="JEP511" s="20"/>
      <c r="JEQ511" s="20"/>
      <c r="JER511" s="45"/>
      <c r="JEX511" s="20"/>
      <c r="JEY511" s="20"/>
      <c r="JEZ511" s="45"/>
      <c r="JFF511" s="20"/>
      <c r="JFG511" s="20"/>
      <c r="JFH511" s="45"/>
      <c r="JFN511" s="20"/>
      <c r="JFO511" s="20"/>
      <c r="JFP511" s="45"/>
      <c r="JFV511" s="20"/>
      <c r="JFW511" s="20"/>
      <c r="JFX511" s="45"/>
      <c r="JGD511" s="20"/>
      <c r="JGE511" s="20"/>
      <c r="JGF511" s="45"/>
      <c r="JGL511" s="20"/>
      <c r="JGM511" s="20"/>
      <c r="JGN511" s="45"/>
      <c r="JGT511" s="20"/>
      <c r="JGU511" s="20"/>
      <c r="JGV511" s="45"/>
      <c r="JHB511" s="20"/>
      <c r="JHC511" s="20"/>
      <c r="JHD511" s="45"/>
      <c r="JHJ511" s="20"/>
      <c r="JHK511" s="20"/>
      <c r="JHL511" s="45"/>
      <c r="JHR511" s="20"/>
      <c r="JHS511" s="20"/>
      <c r="JHT511" s="45"/>
      <c r="JHZ511" s="20"/>
      <c r="JIA511" s="20"/>
      <c r="JIB511" s="45"/>
      <c r="JIH511" s="20"/>
      <c r="JII511" s="20"/>
      <c r="JIJ511" s="45"/>
      <c r="JIP511" s="20"/>
      <c r="JIQ511" s="20"/>
      <c r="JIR511" s="45"/>
      <c r="JIX511" s="20"/>
      <c r="JIY511" s="20"/>
      <c r="JIZ511" s="45"/>
      <c r="JJF511" s="20"/>
      <c r="JJG511" s="20"/>
      <c r="JJH511" s="45"/>
      <c r="JJN511" s="20"/>
      <c r="JJO511" s="20"/>
      <c r="JJP511" s="45"/>
      <c r="JJV511" s="20"/>
      <c r="JJW511" s="20"/>
      <c r="JJX511" s="45"/>
      <c r="JKD511" s="20"/>
      <c r="JKE511" s="20"/>
      <c r="JKF511" s="45"/>
      <c r="JKL511" s="20"/>
      <c r="JKM511" s="20"/>
      <c r="JKN511" s="45"/>
      <c r="JKT511" s="20"/>
      <c r="JKU511" s="20"/>
      <c r="JKV511" s="45"/>
      <c r="JLB511" s="20"/>
      <c r="JLC511" s="20"/>
      <c r="JLD511" s="45"/>
      <c r="JLJ511" s="20"/>
      <c r="JLK511" s="20"/>
      <c r="JLL511" s="45"/>
      <c r="JLR511" s="20"/>
      <c r="JLS511" s="20"/>
      <c r="JLT511" s="45"/>
      <c r="JLZ511" s="20"/>
      <c r="JMA511" s="20"/>
      <c r="JMB511" s="45"/>
      <c r="JMH511" s="20"/>
      <c r="JMI511" s="20"/>
      <c r="JMJ511" s="45"/>
      <c r="JMP511" s="20"/>
      <c r="JMQ511" s="20"/>
      <c r="JMR511" s="45"/>
      <c r="JMX511" s="20"/>
      <c r="JMY511" s="20"/>
      <c r="JMZ511" s="45"/>
      <c r="JNF511" s="20"/>
      <c r="JNG511" s="20"/>
      <c r="JNH511" s="45"/>
      <c r="JNN511" s="20"/>
      <c r="JNO511" s="20"/>
      <c r="JNP511" s="45"/>
      <c r="JNV511" s="20"/>
      <c r="JNW511" s="20"/>
      <c r="JNX511" s="45"/>
      <c r="JOD511" s="20"/>
      <c r="JOE511" s="20"/>
      <c r="JOF511" s="45"/>
      <c r="JOL511" s="20"/>
      <c r="JOM511" s="20"/>
      <c r="JON511" s="45"/>
      <c r="JOT511" s="20"/>
      <c r="JOU511" s="20"/>
      <c r="JOV511" s="45"/>
      <c r="JPB511" s="20"/>
      <c r="JPC511" s="20"/>
      <c r="JPD511" s="45"/>
      <c r="JPJ511" s="20"/>
      <c r="JPK511" s="20"/>
      <c r="JPL511" s="45"/>
      <c r="JPR511" s="20"/>
      <c r="JPS511" s="20"/>
      <c r="JPT511" s="45"/>
      <c r="JPZ511" s="20"/>
      <c r="JQA511" s="20"/>
      <c r="JQB511" s="45"/>
      <c r="JQH511" s="20"/>
      <c r="JQI511" s="20"/>
      <c r="JQJ511" s="45"/>
      <c r="JQP511" s="20"/>
      <c r="JQQ511" s="20"/>
      <c r="JQR511" s="45"/>
      <c r="JQX511" s="20"/>
      <c r="JQY511" s="20"/>
      <c r="JQZ511" s="45"/>
      <c r="JRF511" s="20"/>
      <c r="JRG511" s="20"/>
      <c r="JRH511" s="45"/>
      <c r="JRN511" s="20"/>
      <c r="JRO511" s="20"/>
      <c r="JRP511" s="45"/>
      <c r="JRV511" s="20"/>
      <c r="JRW511" s="20"/>
      <c r="JRX511" s="45"/>
      <c r="JSD511" s="20"/>
      <c r="JSE511" s="20"/>
      <c r="JSF511" s="45"/>
      <c r="JSL511" s="20"/>
      <c r="JSM511" s="20"/>
      <c r="JSN511" s="45"/>
      <c r="JST511" s="20"/>
      <c r="JSU511" s="20"/>
      <c r="JSV511" s="45"/>
      <c r="JTB511" s="20"/>
      <c r="JTC511" s="20"/>
      <c r="JTD511" s="45"/>
      <c r="JTJ511" s="20"/>
      <c r="JTK511" s="20"/>
      <c r="JTL511" s="45"/>
      <c r="JTR511" s="20"/>
      <c r="JTS511" s="20"/>
      <c r="JTT511" s="45"/>
      <c r="JTZ511" s="20"/>
      <c r="JUA511" s="20"/>
      <c r="JUB511" s="45"/>
      <c r="JUH511" s="20"/>
      <c r="JUI511" s="20"/>
      <c r="JUJ511" s="45"/>
      <c r="JUP511" s="20"/>
      <c r="JUQ511" s="20"/>
      <c r="JUR511" s="45"/>
      <c r="JUX511" s="20"/>
      <c r="JUY511" s="20"/>
      <c r="JUZ511" s="45"/>
      <c r="JVF511" s="20"/>
      <c r="JVG511" s="20"/>
      <c r="JVH511" s="45"/>
      <c r="JVN511" s="20"/>
      <c r="JVO511" s="20"/>
      <c r="JVP511" s="45"/>
      <c r="JVV511" s="20"/>
      <c r="JVW511" s="20"/>
      <c r="JVX511" s="45"/>
      <c r="JWD511" s="20"/>
      <c r="JWE511" s="20"/>
      <c r="JWF511" s="45"/>
      <c r="JWL511" s="20"/>
      <c r="JWM511" s="20"/>
      <c r="JWN511" s="45"/>
      <c r="JWT511" s="20"/>
      <c r="JWU511" s="20"/>
      <c r="JWV511" s="45"/>
      <c r="JXB511" s="20"/>
      <c r="JXC511" s="20"/>
      <c r="JXD511" s="45"/>
      <c r="JXJ511" s="20"/>
      <c r="JXK511" s="20"/>
      <c r="JXL511" s="45"/>
      <c r="JXR511" s="20"/>
      <c r="JXS511" s="20"/>
      <c r="JXT511" s="45"/>
      <c r="JXZ511" s="20"/>
      <c r="JYA511" s="20"/>
      <c r="JYB511" s="45"/>
      <c r="JYH511" s="20"/>
      <c r="JYI511" s="20"/>
      <c r="JYJ511" s="45"/>
      <c r="JYP511" s="20"/>
      <c r="JYQ511" s="20"/>
      <c r="JYR511" s="45"/>
      <c r="JYX511" s="20"/>
      <c r="JYY511" s="20"/>
      <c r="JYZ511" s="45"/>
      <c r="JZF511" s="20"/>
      <c r="JZG511" s="20"/>
      <c r="JZH511" s="45"/>
      <c r="JZN511" s="20"/>
      <c r="JZO511" s="20"/>
      <c r="JZP511" s="45"/>
      <c r="JZV511" s="20"/>
      <c r="JZW511" s="20"/>
      <c r="JZX511" s="45"/>
      <c r="KAD511" s="20"/>
      <c r="KAE511" s="20"/>
      <c r="KAF511" s="45"/>
      <c r="KAL511" s="20"/>
      <c r="KAM511" s="20"/>
      <c r="KAN511" s="45"/>
      <c r="KAT511" s="20"/>
      <c r="KAU511" s="20"/>
      <c r="KAV511" s="45"/>
      <c r="KBB511" s="20"/>
      <c r="KBC511" s="20"/>
      <c r="KBD511" s="45"/>
      <c r="KBJ511" s="20"/>
      <c r="KBK511" s="20"/>
      <c r="KBL511" s="45"/>
      <c r="KBR511" s="20"/>
      <c r="KBS511" s="20"/>
      <c r="KBT511" s="45"/>
      <c r="KBZ511" s="20"/>
      <c r="KCA511" s="20"/>
      <c r="KCB511" s="45"/>
      <c r="KCH511" s="20"/>
      <c r="KCI511" s="20"/>
      <c r="KCJ511" s="45"/>
      <c r="KCP511" s="20"/>
      <c r="KCQ511" s="20"/>
      <c r="KCR511" s="45"/>
      <c r="KCX511" s="20"/>
      <c r="KCY511" s="20"/>
      <c r="KCZ511" s="45"/>
      <c r="KDF511" s="20"/>
      <c r="KDG511" s="20"/>
      <c r="KDH511" s="45"/>
      <c r="KDN511" s="20"/>
      <c r="KDO511" s="20"/>
      <c r="KDP511" s="45"/>
      <c r="KDV511" s="20"/>
      <c r="KDW511" s="20"/>
      <c r="KDX511" s="45"/>
      <c r="KED511" s="20"/>
      <c r="KEE511" s="20"/>
      <c r="KEF511" s="45"/>
      <c r="KEL511" s="20"/>
      <c r="KEM511" s="20"/>
      <c r="KEN511" s="45"/>
      <c r="KET511" s="20"/>
      <c r="KEU511" s="20"/>
      <c r="KEV511" s="45"/>
      <c r="KFB511" s="20"/>
      <c r="KFC511" s="20"/>
      <c r="KFD511" s="45"/>
      <c r="KFJ511" s="20"/>
      <c r="KFK511" s="20"/>
      <c r="KFL511" s="45"/>
      <c r="KFR511" s="20"/>
      <c r="KFS511" s="20"/>
      <c r="KFT511" s="45"/>
      <c r="KFZ511" s="20"/>
      <c r="KGA511" s="20"/>
      <c r="KGB511" s="45"/>
      <c r="KGH511" s="20"/>
      <c r="KGI511" s="20"/>
      <c r="KGJ511" s="45"/>
      <c r="KGP511" s="20"/>
      <c r="KGQ511" s="20"/>
      <c r="KGR511" s="45"/>
      <c r="KGX511" s="20"/>
      <c r="KGY511" s="20"/>
      <c r="KGZ511" s="45"/>
      <c r="KHF511" s="20"/>
      <c r="KHG511" s="20"/>
      <c r="KHH511" s="45"/>
      <c r="KHN511" s="20"/>
      <c r="KHO511" s="20"/>
      <c r="KHP511" s="45"/>
      <c r="KHV511" s="20"/>
      <c r="KHW511" s="20"/>
      <c r="KHX511" s="45"/>
      <c r="KID511" s="20"/>
      <c r="KIE511" s="20"/>
      <c r="KIF511" s="45"/>
      <c r="KIL511" s="20"/>
      <c r="KIM511" s="20"/>
      <c r="KIN511" s="45"/>
      <c r="KIT511" s="20"/>
      <c r="KIU511" s="20"/>
      <c r="KIV511" s="45"/>
      <c r="KJB511" s="20"/>
      <c r="KJC511" s="20"/>
      <c r="KJD511" s="45"/>
      <c r="KJJ511" s="20"/>
      <c r="KJK511" s="20"/>
      <c r="KJL511" s="45"/>
      <c r="KJR511" s="20"/>
      <c r="KJS511" s="20"/>
      <c r="KJT511" s="45"/>
      <c r="KJZ511" s="20"/>
      <c r="KKA511" s="20"/>
      <c r="KKB511" s="45"/>
      <c r="KKH511" s="20"/>
      <c r="KKI511" s="20"/>
      <c r="KKJ511" s="45"/>
      <c r="KKP511" s="20"/>
      <c r="KKQ511" s="20"/>
      <c r="KKR511" s="45"/>
      <c r="KKX511" s="20"/>
      <c r="KKY511" s="20"/>
      <c r="KKZ511" s="45"/>
      <c r="KLF511" s="20"/>
      <c r="KLG511" s="20"/>
      <c r="KLH511" s="45"/>
      <c r="KLN511" s="20"/>
      <c r="KLO511" s="20"/>
      <c r="KLP511" s="45"/>
      <c r="KLV511" s="20"/>
      <c r="KLW511" s="20"/>
      <c r="KLX511" s="45"/>
      <c r="KMD511" s="20"/>
      <c r="KME511" s="20"/>
      <c r="KMF511" s="45"/>
      <c r="KML511" s="20"/>
      <c r="KMM511" s="20"/>
      <c r="KMN511" s="45"/>
      <c r="KMT511" s="20"/>
      <c r="KMU511" s="20"/>
      <c r="KMV511" s="45"/>
      <c r="KNB511" s="20"/>
      <c r="KNC511" s="20"/>
      <c r="KND511" s="45"/>
      <c r="KNJ511" s="20"/>
      <c r="KNK511" s="20"/>
      <c r="KNL511" s="45"/>
      <c r="KNR511" s="20"/>
      <c r="KNS511" s="20"/>
      <c r="KNT511" s="45"/>
      <c r="KNZ511" s="20"/>
      <c r="KOA511" s="20"/>
      <c r="KOB511" s="45"/>
      <c r="KOH511" s="20"/>
      <c r="KOI511" s="20"/>
      <c r="KOJ511" s="45"/>
      <c r="KOP511" s="20"/>
      <c r="KOQ511" s="20"/>
      <c r="KOR511" s="45"/>
      <c r="KOX511" s="20"/>
      <c r="KOY511" s="20"/>
      <c r="KOZ511" s="45"/>
      <c r="KPF511" s="20"/>
      <c r="KPG511" s="20"/>
      <c r="KPH511" s="45"/>
      <c r="KPN511" s="20"/>
      <c r="KPO511" s="20"/>
      <c r="KPP511" s="45"/>
      <c r="KPV511" s="20"/>
      <c r="KPW511" s="20"/>
      <c r="KPX511" s="45"/>
      <c r="KQD511" s="20"/>
      <c r="KQE511" s="20"/>
      <c r="KQF511" s="45"/>
      <c r="KQL511" s="20"/>
      <c r="KQM511" s="20"/>
      <c r="KQN511" s="45"/>
      <c r="KQT511" s="20"/>
      <c r="KQU511" s="20"/>
      <c r="KQV511" s="45"/>
      <c r="KRB511" s="20"/>
      <c r="KRC511" s="20"/>
      <c r="KRD511" s="45"/>
      <c r="KRJ511" s="20"/>
      <c r="KRK511" s="20"/>
      <c r="KRL511" s="45"/>
      <c r="KRR511" s="20"/>
      <c r="KRS511" s="20"/>
      <c r="KRT511" s="45"/>
      <c r="KRZ511" s="20"/>
      <c r="KSA511" s="20"/>
      <c r="KSB511" s="45"/>
      <c r="KSH511" s="20"/>
      <c r="KSI511" s="20"/>
      <c r="KSJ511" s="45"/>
      <c r="KSP511" s="20"/>
      <c r="KSQ511" s="20"/>
      <c r="KSR511" s="45"/>
      <c r="KSX511" s="20"/>
      <c r="KSY511" s="20"/>
      <c r="KSZ511" s="45"/>
      <c r="KTF511" s="20"/>
      <c r="KTG511" s="20"/>
      <c r="KTH511" s="45"/>
      <c r="KTN511" s="20"/>
      <c r="KTO511" s="20"/>
      <c r="KTP511" s="45"/>
      <c r="KTV511" s="20"/>
      <c r="KTW511" s="20"/>
      <c r="KTX511" s="45"/>
      <c r="KUD511" s="20"/>
      <c r="KUE511" s="20"/>
      <c r="KUF511" s="45"/>
      <c r="KUL511" s="20"/>
      <c r="KUM511" s="20"/>
      <c r="KUN511" s="45"/>
      <c r="KUT511" s="20"/>
      <c r="KUU511" s="20"/>
      <c r="KUV511" s="45"/>
      <c r="KVB511" s="20"/>
      <c r="KVC511" s="20"/>
      <c r="KVD511" s="45"/>
      <c r="KVJ511" s="20"/>
      <c r="KVK511" s="20"/>
      <c r="KVL511" s="45"/>
      <c r="KVR511" s="20"/>
      <c r="KVS511" s="20"/>
      <c r="KVT511" s="45"/>
      <c r="KVZ511" s="20"/>
      <c r="KWA511" s="20"/>
      <c r="KWB511" s="45"/>
      <c r="KWH511" s="20"/>
      <c r="KWI511" s="20"/>
      <c r="KWJ511" s="45"/>
      <c r="KWP511" s="20"/>
      <c r="KWQ511" s="20"/>
      <c r="KWR511" s="45"/>
      <c r="KWX511" s="20"/>
      <c r="KWY511" s="20"/>
      <c r="KWZ511" s="45"/>
      <c r="KXF511" s="20"/>
      <c r="KXG511" s="20"/>
      <c r="KXH511" s="45"/>
      <c r="KXN511" s="20"/>
      <c r="KXO511" s="20"/>
      <c r="KXP511" s="45"/>
      <c r="KXV511" s="20"/>
      <c r="KXW511" s="20"/>
      <c r="KXX511" s="45"/>
      <c r="KYD511" s="20"/>
      <c r="KYE511" s="20"/>
      <c r="KYF511" s="45"/>
      <c r="KYL511" s="20"/>
      <c r="KYM511" s="20"/>
      <c r="KYN511" s="45"/>
      <c r="KYT511" s="20"/>
      <c r="KYU511" s="20"/>
      <c r="KYV511" s="45"/>
      <c r="KZB511" s="20"/>
      <c r="KZC511" s="20"/>
      <c r="KZD511" s="45"/>
      <c r="KZJ511" s="20"/>
      <c r="KZK511" s="20"/>
      <c r="KZL511" s="45"/>
      <c r="KZR511" s="20"/>
      <c r="KZS511" s="20"/>
      <c r="KZT511" s="45"/>
      <c r="KZZ511" s="20"/>
      <c r="LAA511" s="20"/>
      <c r="LAB511" s="45"/>
      <c r="LAH511" s="20"/>
      <c r="LAI511" s="20"/>
      <c r="LAJ511" s="45"/>
      <c r="LAP511" s="20"/>
      <c r="LAQ511" s="20"/>
      <c r="LAR511" s="45"/>
      <c r="LAX511" s="20"/>
      <c r="LAY511" s="20"/>
      <c r="LAZ511" s="45"/>
      <c r="LBF511" s="20"/>
      <c r="LBG511" s="20"/>
      <c r="LBH511" s="45"/>
      <c r="LBN511" s="20"/>
      <c r="LBO511" s="20"/>
      <c r="LBP511" s="45"/>
      <c r="LBV511" s="20"/>
      <c r="LBW511" s="20"/>
      <c r="LBX511" s="45"/>
      <c r="LCD511" s="20"/>
      <c r="LCE511" s="20"/>
      <c r="LCF511" s="45"/>
      <c r="LCL511" s="20"/>
      <c r="LCM511" s="20"/>
      <c r="LCN511" s="45"/>
      <c r="LCT511" s="20"/>
      <c r="LCU511" s="20"/>
      <c r="LCV511" s="45"/>
      <c r="LDB511" s="20"/>
      <c r="LDC511" s="20"/>
      <c r="LDD511" s="45"/>
      <c r="LDJ511" s="20"/>
      <c r="LDK511" s="20"/>
      <c r="LDL511" s="45"/>
      <c r="LDR511" s="20"/>
      <c r="LDS511" s="20"/>
      <c r="LDT511" s="45"/>
      <c r="LDZ511" s="20"/>
      <c r="LEA511" s="20"/>
      <c r="LEB511" s="45"/>
      <c r="LEH511" s="20"/>
      <c r="LEI511" s="20"/>
      <c r="LEJ511" s="45"/>
      <c r="LEP511" s="20"/>
      <c r="LEQ511" s="20"/>
      <c r="LER511" s="45"/>
      <c r="LEX511" s="20"/>
      <c r="LEY511" s="20"/>
      <c r="LEZ511" s="45"/>
      <c r="LFF511" s="20"/>
      <c r="LFG511" s="20"/>
      <c r="LFH511" s="45"/>
      <c r="LFN511" s="20"/>
      <c r="LFO511" s="20"/>
      <c r="LFP511" s="45"/>
      <c r="LFV511" s="20"/>
      <c r="LFW511" s="20"/>
      <c r="LFX511" s="45"/>
      <c r="LGD511" s="20"/>
      <c r="LGE511" s="20"/>
      <c r="LGF511" s="45"/>
      <c r="LGL511" s="20"/>
      <c r="LGM511" s="20"/>
      <c r="LGN511" s="45"/>
      <c r="LGT511" s="20"/>
      <c r="LGU511" s="20"/>
      <c r="LGV511" s="45"/>
      <c r="LHB511" s="20"/>
      <c r="LHC511" s="20"/>
      <c r="LHD511" s="45"/>
      <c r="LHJ511" s="20"/>
      <c r="LHK511" s="20"/>
      <c r="LHL511" s="45"/>
      <c r="LHR511" s="20"/>
      <c r="LHS511" s="20"/>
      <c r="LHT511" s="45"/>
      <c r="LHZ511" s="20"/>
      <c r="LIA511" s="20"/>
      <c r="LIB511" s="45"/>
      <c r="LIH511" s="20"/>
      <c r="LII511" s="20"/>
      <c r="LIJ511" s="45"/>
      <c r="LIP511" s="20"/>
      <c r="LIQ511" s="20"/>
      <c r="LIR511" s="45"/>
      <c r="LIX511" s="20"/>
      <c r="LIY511" s="20"/>
      <c r="LIZ511" s="45"/>
      <c r="LJF511" s="20"/>
      <c r="LJG511" s="20"/>
      <c r="LJH511" s="45"/>
      <c r="LJN511" s="20"/>
      <c r="LJO511" s="20"/>
      <c r="LJP511" s="45"/>
      <c r="LJV511" s="20"/>
      <c r="LJW511" s="20"/>
      <c r="LJX511" s="45"/>
      <c r="LKD511" s="20"/>
      <c r="LKE511" s="20"/>
      <c r="LKF511" s="45"/>
      <c r="LKL511" s="20"/>
      <c r="LKM511" s="20"/>
      <c r="LKN511" s="45"/>
      <c r="LKT511" s="20"/>
      <c r="LKU511" s="20"/>
      <c r="LKV511" s="45"/>
      <c r="LLB511" s="20"/>
      <c r="LLC511" s="20"/>
      <c r="LLD511" s="45"/>
      <c r="LLJ511" s="20"/>
      <c r="LLK511" s="20"/>
      <c r="LLL511" s="45"/>
      <c r="LLR511" s="20"/>
      <c r="LLS511" s="20"/>
      <c r="LLT511" s="45"/>
      <c r="LLZ511" s="20"/>
      <c r="LMA511" s="20"/>
      <c r="LMB511" s="45"/>
      <c r="LMH511" s="20"/>
      <c r="LMI511" s="20"/>
      <c r="LMJ511" s="45"/>
      <c r="LMP511" s="20"/>
      <c r="LMQ511" s="20"/>
      <c r="LMR511" s="45"/>
      <c r="LMX511" s="20"/>
      <c r="LMY511" s="20"/>
      <c r="LMZ511" s="45"/>
      <c r="LNF511" s="20"/>
      <c r="LNG511" s="20"/>
      <c r="LNH511" s="45"/>
      <c r="LNN511" s="20"/>
      <c r="LNO511" s="20"/>
      <c r="LNP511" s="45"/>
      <c r="LNV511" s="20"/>
      <c r="LNW511" s="20"/>
      <c r="LNX511" s="45"/>
      <c r="LOD511" s="20"/>
      <c r="LOE511" s="20"/>
      <c r="LOF511" s="45"/>
      <c r="LOL511" s="20"/>
      <c r="LOM511" s="20"/>
      <c r="LON511" s="45"/>
      <c r="LOT511" s="20"/>
      <c r="LOU511" s="20"/>
      <c r="LOV511" s="45"/>
      <c r="LPB511" s="20"/>
      <c r="LPC511" s="20"/>
      <c r="LPD511" s="45"/>
      <c r="LPJ511" s="20"/>
      <c r="LPK511" s="20"/>
      <c r="LPL511" s="45"/>
      <c r="LPR511" s="20"/>
      <c r="LPS511" s="20"/>
      <c r="LPT511" s="45"/>
      <c r="LPZ511" s="20"/>
      <c r="LQA511" s="20"/>
      <c r="LQB511" s="45"/>
      <c r="LQH511" s="20"/>
      <c r="LQI511" s="20"/>
      <c r="LQJ511" s="45"/>
      <c r="LQP511" s="20"/>
      <c r="LQQ511" s="20"/>
      <c r="LQR511" s="45"/>
      <c r="LQX511" s="20"/>
      <c r="LQY511" s="20"/>
      <c r="LQZ511" s="45"/>
      <c r="LRF511" s="20"/>
      <c r="LRG511" s="20"/>
      <c r="LRH511" s="45"/>
      <c r="LRN511" s="20"/>
      <c r="LRO511" s="20"/>
      <c r="LRP511" s="45"/>
      <c r="LRV511" s="20"/>
      <c r="LRW511" s="20"/>
      <c r="LRX511" s="45"/>
      <c r="LSD511" s="20"/>
      <c r="LSE511" s="20"/>
      <c r="LSF511" s="45"/>
      <c r="LSL511" s="20"/>
      <c r="LSM511" s="20"/>
      <c r="LSN511" s="45"/>
      <c r="LST511" s="20"/>
      <c r="LSU511" s="20"/>
      <c r="LSV511" s="45"/>
      <c r="LTB511" s="20"/>
      <c r="LTC511" s="20"/>
      <c r="LTD511" s="45"/>
      <c r="LTJ511" s="20"/>
      <c r="LTK511" s="20"/>
      <c r="LTL511" s="45"/>
      <c r="LTR511" s="20"/>
      <c r="LTS511" s="20"/>
      <c r="LTT511" s="45"/>
      <c r="LTZ511" s="20"/>
      <c r="LUA511" s="20"/>
      <c r="LUB511" s="45"/>
      <c r="LUH511" s="20"/>
      <c r="LUI511" s="20"/>
      <c r="LUJ511" s="45"/>
      <c r="LUP511" s="20"/>
      <c r="LUQ511" s="20"/>
      <c r="LUR511" s="45"/>
      <c r="LUX511" s="20"/>
      <c r="LUY511" s="20"/>
      <c r="LUZ511" s="45"/>
      <c r="LVF511" s="20"/>
      <c r="LVG511" s="20"/>
      <c r="LVH511" s="45"/>
      <c r="LVN511" s="20"/>
      <c r="LVO511" s="20"/>
      <c r="LVP511" s="45"/>
      <c r="LVV511" s="20"/>
      <c r="LVW511" s="20"/>
      <c r="LVX511" s="45"/>
      <c r="LWD511" s="20"/>
      <c r="LWE511" s="20"/>
      <c r="LWF511" s="45"/>
      <c r="LWL511" s="20"/>
      <c r="LWM511" s="20"/>
      <c r="LWN511" s="45"/>
      <c r="LWT511" s="20"/>
      <c r="LWU511" s="20"/>
      <c r="LWV511" s="45"/>
      <c r="LXB511" s="20"/>
      <c r="LXC511" s="20"/>
      <c r="LXD511" s="45"/>
      <c r="LXJ511" s="20"/>
      <c r="LXK511" s="20"/>
      <c r="LXL511" s="45"/>
      <c r="LXR511" s="20"/>
      <c r="LXS511" s="20"/>
      <c r="LXT511" s="45"/>
      <c r="LXZ511" s="20"/>
      <c r="LYA511" s="20"/>
      <c r="LYB511" s="45"/>
      <c r="LYH511" s="20"/>
      <c r="LYI511" s="20"/>
      <c r="LYJ511" s="45"/>
      <c r="LYP511" s="20"/>
      <c r="LYQ511" s="20"/>
      <c r="LYR511" s="45"/>
      <c r="LYX511" s="20"/>
      <c r="LYY511" s="20"/>
      <c r="LYZ511" s="45"/>
      <c r="LZF511" s="20"/>
      <c r="LZG511" s="20"/>
      <c r="LZH511" s="45"/>
      <c r="LZN511" s="20"/>
      <c r="LZO511" s="20"/>
      <c r="LZP511" s="45"/>
      <c r="LZV511" s="20"/>
      <c r="LZW511" s="20"/>
      <c r="LZX511" s="45"/>
      <c r="MAD511" s="20"/>
      <c r="MAE511" s="20"/>
      <c r="MAF511" s="45"/>
      <c r="MAL511" s="20"/>
      <c r="MAM511" s="20"/>
      <c r="MAN511" s="45"/>
      <c r="MAT511" s="20"/>
      <c r="MAU511" s="20"/>
      <c r="MAV511" s="45"/>
      <c r="MBB511" s="20"/>
      <c r="MBC511" s="20"/>
      <c r="MBD511" s="45"/>
      <c r="MBJ511" s="20"/>
      <c r="MBK511" s="20"/>
      <c r="MBL511" s="45"/>
      <c r="MBR511" s="20"/>
      <c r="MBS511" s="20"/>
      <c r="MBT511" s="45"/>
      <c r="MBZ511" s="20"/>
      <c r="MCA511" s="20"/>
      <c r="MCB511" s="45"/>
      <c r="MCH511" s="20"/>
      <c r="MCI511" s="20"/>
      <c r="MCJ511" s="45"/>
      <c r="MCP511" s="20"/>
      <c r="MCQ511" s="20"/>
      <c r="MCR511" s="45"/>
      <c r="MCX511" s="20"/>
      <c r="MCY511" s="20"/>
      <c r="MCZ511" s="45"/>
      <c r="MDF511" s="20"/>
      <c r="MDG511" s="20"/>
      <c r="MDH511" s="45"/>
      <c r="MDN511" s="20"/>
      <c r="MDO511" s="20"/>
      <c r="MDP511" s="45"/>
      <c r="MDV511" s="20"/>
      <c r="MDW511" s="20"/>
      <c r="MDX511" s="45"/>
      <c r="MED511" s="20"/>
      <c r="MEE511" s="20"/>
      <c r="MEF511" s="45"/>
      <c r="MEL511" s="20"/>
      <c r="MEM511" s="20"/>
      <c r="MEN511" s="45"/>
      <c r="MET511" s="20"/>
      <c r="MEU511" s="20"/>
      <c r="MEV511" s="45"/>
      <c r="MFB511" s="20"/>
      <c r="MFC511" s="20"/>
      <c r="MFD511" s="45"/>
      <c r="MFJ511" s="20"/>
      <c r="MFK511" s="20"/>
      <c r="MFL511" s="45"/>
      <c r="MFR511" s="20"/>
      <c r="MFS511" s="20"/>
      <c r="MFT511" s="45"/>
      <c r="MFZ511" s="20"/>
      <c r="MGA511" s="20"/>
      <c r="MGB511" s="45"/>
      <c r="MGH511" s="20"/>
      <c r="MGI511" s="20"/>
      <c r="MGJ511" s="45"/>
      <c r="MGP511" s="20"/>
      <c r="MGQ511" s="20"/>
      <c r="MGR511" s="45"/>
      <c r="MGX511" s="20"/>
      <c r="MGY511" s="20"/>
      <c r="MGZ511" s="45"/>
      <c r="MHF511" s="20"/>
      <c r="MHG511" s="20"/>
      <c r="MHH511" s="45"/>
      <c r="MHN511" s="20"/>
      <c r="MHO511" s="20"/>
      <c r="MHP511" s="45"/>
      <c r="MHV511" s="20"/>
      <c r="MHW511" s="20"/>
      <c r="MHX511" s="45"/>
      <c r="MID511" s="20"/>
      <c r="MIE511" s="20"/>
      <c r="MIF511" s="45"/>
      <c r="MIL511" s="20"/>
      <c r="MIM511" s="20"/>
      <c r="MIN511" s="45"/>
      <c r="MIT511" s="20"/>
      <c r="MIU511" s="20"/>
      <c r="MIV511" s="45"/>
      <c r="MJB511" s="20"/>
      <c r="MJC511" s="20"/>
      <c r="MJD511" s="45"/>
      <c r="MJJ511" s="20"/>
      <c r="MJK511" s="20"/>
      <c r="MJL511" s="45"/>
      <c r="MJR511" s="20"/>
      <c r="MJS511" s="20"/>
      <c r="MJT511" s="45"/>
      <c r="MJZ511" s="20"/>
      <c r="MKA511" s="20"/>
      <c r="MKB511" s="45"/>
      <c r="MKH511" s="20"/>
      <c r="MKI511" s="20"/>
      <c r="MKJ511" s="45"/>
      <c r="MKP511" s="20"/>
      <c r="MKQ511" s="20"/>
      <c r="MKR511" s="45"/>
      <c r="MKX511" s="20"/>
      <c r="MKY511" s="20"/>
      <c r="MKZ511" s="45"/>
      <c r="MLF511" s="20"/>
      <c r="MLG511" s="20"/>
      <c r="MLH511" s="45"/>
      <c r="MLN511" s="20"/>
      <c r="MLO511" s="20"/>
      <c r="MLP511" s="45"/>
      <c r="MLV511" s="20"/>
      <c r="MLW511" s="20"/>
      <c r="MLX511" s="45"/>
      <c r="MMD511" s="20"/>
      <c r="MME511" s="20"/>
      <c r="MMF511" s="45"/>
      <c r="MML511" s="20"/>
      <c r="MMM511" s="20"/>
      <c r="MMN511" s="45"/>
      <c r="MMT511" s="20"/>
      <c r="MMU511" s="20"/>
      <c r="MMV511" s="45"/>
      <c r="MNB511" s="20"/>
      <c r="MNC511" s="20"/>
      <c r="MND511" s="45"/>
      <c r="MNJ511" s="20"/>
      <c r="MNK511" s="20"/>
      <c r="MNL511" s="45"/>
      <c r="MNR511" s="20"/>
      <c r="MNS511" s="20"/>
      <c r="MNT511" s="45"/>
      <c r="MNZ511" s="20"/>
      <c r="MOA511" s="20"/>
      <c r="MOB511" s="45"/>
      <c r="MOH511" s="20"/>
      <c r="MOI511" s="20"/>
      <c r="MOJ511" s="45"/>
      <c r="MOP511" s="20"/>
      <c r="MOQ511" s="20"/>
      <c r="MOR511" s="45"/>
      <c r="MOX511" s="20"/>
      <c r="MOY511" s="20"/>
      <c r="MOZ511" s="45"/>
      <c r="MPF511" s="20"/>
      <c r="MPG511" s="20"/>
      <c r="MPH511" s="45"/>
      <c r="MPN511" s="20"/>
      <c r="MPO511" s="20"/>
      <c r="MPP511" s="45"/>
      <c r="MPV511" s="20"/>
      <c r="MPW511" s="20"/>
      <c r="MPX511" s="45"/>
      <c r="MQD511" s="20"/>
      <c r="MQE511" s="20"/>
      <c r="MQF511" s="45"/>
      <c r="MQL511" s="20"/>
      <c r="MQM511" s="20"/>
      <c r="MQN511" s="45"/>
      <c r="MQT511" s="20"/>
      <c r="MQU511" s="20"/>
      <c r="MQV511" s="45"/>
      <c r="MRB511" s="20"/>
      <c r="MRC511" s="20"/>
      <c r="MRD511" s="45"/>
      <c r="MRJ511" s="20"/>
      <c r="MRK511" s="20"/>
      <c r="MRL511" s="45"/>
      <c r="MRR511" s="20"/>
      <c r="MRS511" s="20"/>
      <c r="MRT511" s="45"/>
      <c r="MRZ511" s="20"/>
      <c r="MSA511" s="20"/>
      <c r="MSB511" s="45"/>
      <c r="MSH511" s="20"/>
      <c r="MSI511" s="20"/>
      <c r="MSJ511" s="45"/>
      <c r="MSP511" s="20"/>
      <c r="MSQ511" s="20"/>
      <c r="MSR511" s="45"/>
      <c r="MSX511" s="20"/>
      <c r="MSY511" s="20"/>
      <c r="MSZ511" s="45"/>
      <c r="MTF511" s="20"/>
      <c r="MTG511" s="20"/>
      <c r="MTH511" s="45"/>
      <c r="MTN511" s="20"/>
      <c r="MTO511" s="20"/>
      <c r="MTP511" s="45"/>
      <c r="MTV511" s="20"/>
      <c r="MTW511" s="20"/>
      <c r="MTX511" s="45"/>
      <c r="MUD511" s="20"/>
      <c r="MUE511" s="20"/>
      <c r="MUF511" s="45"/>
      <c r="MUL511" s="20"/>
      <c r="MUM511" s="20"/>
      <c r="MUN511" s="45"/>
      <c r="MUT511" s="20"/>
      <c r="MUU511" s="20"/>
      <c r="MUV511" s="45"/>
      <c r="MVB511" s="20"/>
      <c r="MVC511" s="20"/>
      <c r="MVD511" s="45"/>
      <c r="MVJ511" s="20"/>
      <c r="MVK511" s="20"/>
      <c r="MVL511" s="45"/>
      <c r="MVR511" s="20"/>
      <c r="MVS511" s="20"/>
      <c r="MVT511" s="45"/>
      <c r="MVZ511" s="20"/>
      <c r="MWA511" s="20"/>
      <c r="MWB511" s="45"/>
      <c r="MWH511" s="20"/>
      <c r="MWI511" s="20"/>
      <c r="MWJ511" s="45"/>
      <c r="MWP511" s="20"/>
      <c r="MWQ511" s="20"/>
      <c r="MWR511" s="45"/>
      <c r="MWX511" s="20"/>
      <c r="MWY511" s="20"/>
      <c r="MWZ511" s="45"/>
      <c r="MXF511" s="20"/>
      <c r="MXG511" s="20"/>
      <c r="MXH511" s="45"/>
      <c r="MXN511" s="20"/>
      <c r="MXO511" s="20"/>
      <c r="MXP511" s="45"/>
      <c r="MXV511" s="20"/>
      <c r="MXW511" s="20"/>
      <c r="MXX511" s="45"/>
      <c r="MYD511" s="20"/>
      <c r="MYE511" s="20"/>
      <c r="MYF511" s="45"/>
      <c r="MYL511" s="20"/>
      <c r="MYM511" s="20"/>
      <c r="MYN511" s="45"/>
      <c r="MYT511" s="20"/>
      <c r="MYU511" s="20"/>
      <c r="MYV511" s="45"/>
      <c r="MZB511" s="20"/>
      <c r="MZC511" s="20"/>
      <c r="MZD511" s="45"/>
      <c r="MZJ511" s="20"/>
      <c r="MZK511" s="20"/>
      <c r="MZL511" s="45"/>
      <c r="MZR511" s="20"/>
      <c r="MZS511" s="20"/>
      <c r="MZT511" s="45"/>
      <c r="MZZ511" s="20"/>
      <c r="NAA511" s="20"/>
      <c r="NAB511" s="45"/>
      <c r="NAH511" s="20"/>
      <c r="NAI511" s="20"/>
      <c r="NAJ511" s="45"/>
      <c r="NAP511" s="20"/>
      <c r="NAQ511" s="20"/>
      <c r="NAR511" s="45"/>
      <c r="NAX511" s="20"/>
      <c r="NAY511" s="20"/>
      <c r="NAZ511" s="45"/>
      <c r="NBF511" s="20"/>
      <c r="NBG511" s="20"/>
      <c r="NBH511" s="45"/>
      <c r="NBN511" s="20"/>
      <c r="NBO511" s="20"/>
      <c r="NBP511" s="45"/>
      <c r="NBV511" s="20"/>
      <c r="NBW511" s="20"/>
      <c r="NBX511" s="45"/>
      <c r="NCD511" s="20"/>
      <c r="NCE511" s="20"/>
      <c r="NCF511" s="45"/>
      <c r="NCL511" s="20"/>
      <c r="NCM511" s="20"/>
      <c r="NCN511" s="45"/>
      <c r="NCT511" s="20"/>
      <c r="NCU511" s="20"/>
      <c r="NCV511" s="45"/>
      <c r="NDB511" s="20"/>
      <c r="NDC511" s="20"/>
      <c r="NDD511" s="45"/>
      <c r="NDJ511" s="20"/>
      <c r="NDK511" s="20"/>
      <c r="NDL511" s="45"/>
      <c r="NDR511" s="20"/>
      <c r="NDS511" s="20"/>
      <c r="NDT511" s="45"/>
      <c r="NDZ511" s="20"/>
      <c r="NEA511" s="20"/>
      <c r="NEB511" s="45"/>
      <c r="NEH511" s="20"/>
      <c r="NEI511" s="20"/>
      <c r="NEJ511" s="45"/>
      <c r="NEP511" s="20"/>
      <c r="NEQ511" s="20"/>
      <c r="NER511" s="45"/>
      <c r="NEX511" s="20"/>
      <c r="NEY511" s="20"/>
      <c r="NEZ511" s="45"/>
      <c r="NFF511" s="20"/>
      <c r="NFG511" s="20"/>
      <c r="NFH511" s="45"/>
      <c r="NFN511" s="20"/>
      <c r="NFO511" s="20"/>
      <c r="NFP511" s="45"/>
      <c r="NFV511" s="20"/>
      <c r="NFW511" s="20"/>
      <c r="NFX511" s="45"/>
      <c r="NGD511" s="20"/>
      <c r="NGE511" s="20"/>
      <c r="NGF511" s="45"/>
      <c r="NGL511" s="20"/>
      <c r="NGM511" s="20"/>
      <c r="NGN511" s="45"/>
      <c r="NGT511" s="20"/>
      <c r="NGU511" s="20"/>
      <c r="NGV511" s="45"/>
      <c r="NHB511" s="20"/>
      <c r="NHC511" s="20"/>
      <c r="NHD511" s="45"/>
      <c r="NHJ511" s="20"/>
      <c r="NHK511" s="20"/>
      <c r="NHL511" s="45"/>
      <c r="NHR511" s="20"/>
      <c r="NHS511" s="20"/>
      <c r="NHT511" s="45"/>
      <c r="NHZ511" s="20"/>
      <c r="NIA511" s="20"/>
      <c r="NIB511" s="45"/>
      <c r="NIH511" s="20"/>
      <c r="NII511" s="20"/>
      <c r="NIJ511" s="45"/>
      <c r="NIP511" s="20"/>
      <c r="NIQ511" s="20"/>
      <c r="NIR511" s="45"/>
      <c r="NIX511" s="20"/>
      <c r="NIY511" s="20"/>
      <c r="NIZ511" s="45"/>
      <c r="NJF511" s="20"/>
      <c r="NJG511" s="20"/>
      <c r="NJH511" s="45"/>
      <c r="NJN511" s="20"/>
      <c r="NJO511" s="20"/>
      <c r="NJP511" s="45"/>
      <c r="NJV511" s="20"/>
      <c r="NJW511" s="20"/>
      <c r="NJX511" s="45"/>
      <c r="NKD511" s="20"/>
      <c r="NKE511" s="20"/>
      <c r="NKF511" s="45"/>
      <c r="NKL511" s="20"/>
      <c r="NKM511" s="20"/>
      <c r="NKN511" s="45"/>
      <c r="NKT511" s="20"/>
      <c r="NKU511" s="20"/>
      <c r="NKV511" s="45"/>
      <c r="NLB511" s="20"/>
      <c r="NLC511" s="20"/>
      <c r="NLD511" s="45"/>
      <c r="NLJ511" s="20"/>
      <c r="NLK511" s="20"/>
      <c r="NLL511" s="45"/>
      <c r="NLR511" s="20"/>
      <c r="NLS511" s="20"/>
      <c r="NLT511" s="45"/>
      <c r="NLZ511" s="20"/>
      <c r="NMA511" s="20"/>
      <c r="NMB511" s="45"/>
      <c r="NMH511" s="20"/>
      <c r="NMI511" s="20"/>
      <c r="NMJ511" s="45"/>
      <c r="NMP511" s="20"/>
      <c r="NMQ511" s="20"/>
      <c r="NMR511" s="45"/>
      <c r="NMX511" s="20"/>
      <c r="NMY511" s="20"/>
      <c r="NMZ511" s="45"/>
      <c r="NNF511" s="20"/>
      <c r="NNG511" s="20"/>
      <c r="NNH511" s="45"/>
      <c r="NNN511" s="20"/>
      <c r="NNO511" s="20"/>
      <c r="NNP511" s="45"/>
      <c r="NNV511" s="20"/>
      <c r="NNW511" s="20"/>
      <c r="NNX511" s="45"/>
      <c r="NOD511" s="20"/>
      <c r="NOE511" s="20"/>
      <c r="NOF511" s="45"/>
      <c r="NOL511" s="20"/>
      <c r="NOM511" s="20"/>
      <c r="NON511" s="45"/>
      <c r="NOT511" s="20"/>
      <c r="NOU511" s="20"/>
      <c r="NOV511" s="45"/>
      <c r="NPB511" s="20"/>
      <c r="NPC511" s="20"/>
      <c r="NPD511" s="45"/>
      <c r="NPJ511" s="20"/>
      <c r="NPK511" s="20"/>
      <c r="NPL511" s="45"/>
      <c r="NPR511" s="20"/>
      <c r="NPS511" s="20"/>
      <c r="NPT511" s="45"/>
      <c r="NPZ511" s="20"/>
      <c r="NQA511" s="20"/>
      <c r="NQB511" s="45"/>
      <c r="NQH511" s="20"/>
      <c r="NQI511" s="20"/>
      <c r="NQJ511" s="45"/>
      <c r="NQP511" s="20"/>
      <c r="NQQ511" s="20"/>
      <c r="NQR511" s="45"/>
      <c r="NQX511" s="20"/>
      <c r="NQY511" s="20"/>
      <c r="NQZ511" s="45"/>
      <c r="NRF511" s="20"/>
      <c r="NRG511" s="20"/>
      <c r="NRH511" s="45"/>
      <c r="NRN511" s="20"/>
      <c r="NRO511" s="20"/>
      <c r="NRP511" s="45"/>
      <c r="NRV511" s="20"/>
      <c r="NRW511" s="20"/>
      <c r="NRX511" s="45"/>
      <c r="NSD511" s="20"/>
      <c r="NSE511" s="20"/>
      <c r="NSF511" s="45"/>
      <c r="NSL511" s="20"/>
      <c r="NSM511" s="20"/>
      <c r="NSN511" s="45"/>
      <c r="NST511" s="20"/>
      <c r="NSU511" s="20"/>
      <c r="NSV511" s="45"/>
      <c r="NTB511" s="20"/>
      <c r="NTC511" s="20"/>
      <c r="NTD511" s="45"/>
      <c r="NTJ511" s="20"/>
      <c r="NTK511" s="20"/>
      <c r="NTL511" s="45"/>
      <c r="NTR511" s="20"/>
      <c r="NTS511" s="20"/>
      <c r="NTT511" s="45"/>
      <c r="NTZ511" s="20"/>
      <c r="NUA511" s="20"/>
      <c r="NUB511" s="45"/>
      <c r="NUH511" s="20"/>
      <c r="NUI511" s="20"/>
      <c r="NUJ511" s="45"/>
      <c r="NUP511" s="20"/>
      <c r="NUQ511" s="20"/>
      <c r="NUR511" s="45"/>
      <c r="NUX511" s="20"/>
      <c r="NUY511" s="20"/>
      <c r="NUZ511" s="45"/>
      <c r="NVF511" s="20"/>
      <c r="NVG511" s="20"/>
      <c r="NVH511" s="45"/>
      <c r="NVN511" s="20"/>
      <c r="NVO511" s="20"/>
      <c r="NVP511" s="45"/>
      <c r="NVV511" s="20"/>
      <c r="NVW511" s="20"/>
      <c r="NVX511" s="45"/>
      <c r="NWD511" s="20"/>
      <c r="NWE511" s="20"/>
      <c r="NWF511" s="45"/>
      <c r="NWL511" s="20"/>
      <c r="NWM511" s="20"/>
      <c r="NWN511" s="45"/>
      <c r="NWT511" s="20"/>
      <c r="NWU511" s="20"/>
      <c r="NWV511" s="45"/>
      <c r="NXB511" s="20"/>
      <c r="NXC511" s="20"/>
      <c r="NXD511" s="45"/>
      <c r="NXJ511" s="20"/>
      <c r="NXK511" s="20"/>
      <c r="NXL511" s="45"/>
      <c r="NXR511" s="20"/>
      <c r="NXS511" s="20"/>
      <c r="NXT511" s="45"/>
      <c r="NXZ511" s="20"/>
      <c r="NYA511" s="20"/>
      <c r="NYB511" s="45"/>
      <c r="NYH511" s="20"/>
      <c r="NYI511" s="20"/>
      <c r="NYJ511" s="45"/>
      <c r="NYP511" s="20"/>
      <c r="NYQ511" s="20"/>
      <c r="NYR511" s="45"/>
      <c r="NYX511" s="20"/>
      <c r="NYY511" s="20"/>
      <c r="NYZ511" s="45"/>
      <c r="NZF511" s="20"/>
      <c r="NZG511" s="20"/>
      <c r="NZH511" s="45"/>
      <c r="NZN511" s="20"/>
      <c r="NZO511" s="20"/>
      <c r="NZP511" s="45"/>
      <c r="NZV511" s="20"/>
      <c r="NZW511" s="20"/>
      <c r="NZX511" s="45"/>
      <c r="OAD511" s="20"/>
      <c r="OAE511" s="20"/>
      <c r="OAF511" s="45"/>
      <c r="OAL511" s="20"/>
      <c r="OAM511" s="20"/>
      <c r="OAN511" s="45"/>
      <c r="OAT511" s="20"/>
      <c r="OAU511" s="20"/>
      <c r="OAV511" s="45"/>
      <c r="OBB511" s="20"/>
      <c r="OBC511" s="20"/>
      <c r="OBD511" s="45"/>
      <c r="OBJ511" s="20"/>
      <c r="OBK511" s="20"/>
      <c r="OBL511" s="45"/>
      <c r="OBR511" s="20"/>
      <c r="OBS511" s="20"/>
      <c r="OBT511" s="45"/>
      <c r="OBZ511" s="20"/>
      <c r="OCA511" s="20"/>
      <c r="OCB511" s="45"/>
      <c r="OCH511" s="20"/>
      <c r="OCI511" s="20"/>
      <c r="OCJ511" s="45"/>
      <c r="OCP511" s="20"/>
      <c r="OCQ511" s="20"/>
      <c r="OCR511" s="45"/>
      <c r="OCX511" s="20"/>
      <c r="OCY511" s="20"/>
      <c r="OCZ511" s="45"/>
      <c r="ODF511" s="20"/>
      <c r="ODG511" s="20"/>
      <c r="ODH511" s="45"/>
      <c r="ODN511" s="20"/>
      <c r="ODO511" s="20"/>
      <c r="ODP511" s="45"/>
      <c r="ODV511" s="20"/>
      <c r="ODW511" s="20"/>
      <c r="ODX511" s="45"/>
      <c r="OED511" s="20"/>
      <c r="OEE511" s="20"/>
      <c r="OEF511" s="45"/>
      <c r="OEL511" s="20"/>
      <c r="OEM511" s="20"/>
      <c r="OEN511" s="45"/>
      <c r="OET511" s="20"/>
      <c r="OEU511" s="20"/>
      <c r="OEV511" s="45"/>
      <c r="OFB511" s="20"/>
      <c r="OFC511" s="20"/>
      <c r="OFD511" s="45"/>
      <c r="OFJ511" s="20"/>
      <c r="OFK511" s="20"/>
      <c r="OFL511" s="45"/>
      <c r="OFR511" s="20"/>
      <c r="OFS511" s="20"/>
      <c r="OFT511" s="45"/>
      <c r="OFZ511" s="20"/>
      <c r="OGA511" s="20"/>
      <c r="OGB511" s="45"/>
      <c r="OGH511" s="20"/>
      <c r="OGI511" s="20"/>
      <c r="OGJ511" s="45"/>
      <c r="OGP511" s="20"/>
      <c r="OGQ511" s="20"/>
      <c r="OGR511" s="45"/>
      <c r="OGX511" s="20"/>
      <c r="OGY511" s="20"/>
      <c r="OGZ511" s="45"/>
      <c r="OHF511" s="20"/>
      <c r="OHG511" s="20"/>
      <c r="OHH511" s="45"/>
      <c r="OHN511" s="20"/>
      <c r="OHO511" s="20"/>
      <c r="OHP511" s="45"/>
      <c r="OHV511" s="20"/>
      <c r="OHW511" s="20"/>
      <c r="OHX511" s="45"/>
      <c r="OID511" s="20"/>
      <c r="OIE511" s="20"/>
      <c r="OIF511" s="45"/>
      <c r="OIL511" s="20"/>
      <c r="OIM511" s="20"/>
      <c r="OIN511" s="45"/>
      <c r="OIT511" s="20"/>
      <c r="OIU511" s="20"/>
      <c r="OIV511" s="45"/>
      <c r="OJB511" s="20"/>
      <c r="OJC511" s="20"/>
      <c r="OJD511" s="45"/>
      <c r="OJJ511" s="20"/>
      <c r="OJK511" s="20"/>
      <c r="OJL511" s="45"/>
      <c r="OJR511" s="20"/>
      <c r="OJS511" s="20"/>
      <c r="OJT511" s="45"/>
      <c r="OJZ511" s="20"/>
      <c r="OKA511" s="20"/>
      <c r="OKB511" s="45"/>
      <c r="OKH511" s="20"/>
      <c r="OKI511" s="20"/>
      <c r="OKJ511" s="45"/>
      <c r="OKP511" s="20"/>
      <c r="OKQ511" s="20"/>
      <c r="OKR511" s="45"/>
      <c r="OKX511" s="20"/>
      <c r="OKY511" s="20"/>
      <c r="OKZ511" s="45"/>
      <c r="OLF511" s="20"/>
      <c r="OLG511" s="20"/>
      <c r="OLH511" s="45"/>
      <c r="OLN511" s="20"/>
      <c r="OLO511" s="20"/>
      <c r="OLP511" s="45"/>
      <c r="OLV511" s="20"/>
      <c r="OLW511" s="20"/>
      <c r="OLX511" s="45"/>
      <c r="OMD511" s="20"/>
      <c r="OME511" s="20"/>
      <c r="OMF511" s="45"/>
      <c r="OML511" s="20"/>
      <c r="OMM511" s="20"/>
      <c r="OMN511" s="45"/>
      <c r="OMT511" s="20"/>
      <c r="OMU511" s="20"/>
      <c r="OMV511" s="45"/>
      <c r="ONB511" s="20"/>
      <c r="ONC511" s="20"/>
      <c r="OND511" s="45"/>
      <c r="ONJ511" s="20"/>
      <c r="ONK511" s="20"/>
      <c r="ONL511" s="45"/>
      <c r="ONR511" s="20"/>
      <c r="ONS511" s="20"/>
      <c r="ONT511" s="45"/>
      <c r="ONZ511" s="20"/>
      <c r="OOA511" s="20"/>
      <c r="OOB511" s="45"/>
      <c r="OOH511" s="20"/>
      <c r="OOI511" s="20"/>
      <c r="OOJ511" s="45"/>
      <c r="OOP511" s="20"/>
      <c r="OOQ511" s="20"/>
      <c r="OOR511" s="45"/>
      <c r="OOX511" s="20"/>
      <c r="OOY511" s="20"/>
      <c r="OOZ511" s="45"/>
      <c r="OPF511" s="20"/>
      <c r="OPG511" s="20"/>
      <c r="OPH511" s="45"/>
      <c r="OPN511" s="20"/>
      <c r="OPO511" s="20"/>
      <c r="OPP511" s="45"/>
      <c r="OPV511" s="20"/>
      <c r="OPW511" s="20"/>
      <c r="OPX511" s="45"/>
      <c r="OQD511" s="20"/>
      <c r="OQE511" s="20"/>
      <c r="OQF511" s="45"/>
      <c r="OQL511" s="20"/>
      <c r="OQM511" s="20"/>
      <c r="OQN511" s="45"/>
      <c r="OQT511" s="20"/>
      <c r="OQU511" s="20"/>
      <c r="OQV511" s="45"/>
      <c r="ORB511" s="20"/>
      <c r="ORC511" s="20"/>
      <c r="ORD511" s="45"/>
      <c r="ORJ511" s="20"/>
      <c r="ORK511" s="20"/>
      <c r="ORL511" s="45"/>
      <c r="ORR511" s="20"/>
      <c r="ORS511" s="20"/>
      <c r="ORT511" s="45"/>
      <c r="ORZ511" s="20"/>
      <c r="OSA511" s="20"/>
      <c r="OSB511" s="45"/>
      <c r="OSH511" s="20"/>
      <c r="OSI511" s="20"/>
      <c r="OSJ511" s="45"/>
      <c r="OSP511" s="20"/>
      <c r="OSQ511" s="20"/>
      <c r="OSR511" s="45"/>
      <c r="OSX511" s="20"/>
      <c r="OSY511" s="20"/>
      <c r="OSZ511" s="45"/>
      <c r="OTF511" s="20"/>
      <c r="OTG511" s="20"/>
      <c r="OTH511" s="45"/>
      <c r="OTN511" s="20"/>
      <c r="OTO511" s="20"/>
      <c r="OTP511" s="45"/>
      <c r="OTV511" s="20"/>
      <c r="OTW511" s="20"/>
      <c r="OTX511" s="45"/>
      <c r="OUD511" s="20"/>
      <c r="OUE511" s="20"/>
      <c r="OUF511" s="45"/>
      <c r="OUL511" s="20"/>
      <c r="OUM511" s="20"/>
      <c r="OUN511" s="45"/>
      <c r="OUT511" s="20"/>
      <c r="OUU511" s="20"/>
      <c r="OUV511" s="45"/>
      <c r="OVB511" s="20"/>
      <c r="OVC511" s="20"/>
      <c r="OVD511" s="45"/>
      <c r="OVJ511" s="20"/>
      <c r="OVK511" s="20"/>
      <c r="OVL511" s="45"/>
      <c r="OVR511" s="20"/>
      <c r="OVS511" s="20"/>
      <c r="OVT511" s="45"/>
      <c r="OVZ511" s="20"/>
      <c r="OWA511" s="20"/>
      <c r="OWB511" s="45"/>
      <c r="OWH511" s="20"/>
      <c r="OWI511" s="20"/>
      <c r="OWJ511" s="45"/>
      <c r="OWP511" s="20"/>
      <c r="OWQ511" s="20"/>
      <c r="OWR511" s="45"/>
      <c r="OWX511" s="20"/>
      <c r="OWY511" s="20"/>
      <c r="OWZ511" s="45"/>
      <c r="OXF511" s="20"/>
      <c r="OXG511" s="20"/>
      <c r="OXH511" s="45"/>
      <c r="OXN511" s="20"/>
      <c r="OXO511" s="20"/>
      <c r="OXP511" s="45"/>
      <c r="OXV511" s="20"/>
      <c r="OXW511" s="20"/>
      <c r="OXX511" s="45"/>
      <c r="OYD511" s="20"/>
      <c r="OYE511" s="20"/>
      <c r="OYF511" s="45"/>
      <c r="OYL511" s="20"/>
      <c r="OYM511" s="20"/>
      <c r="OYN511" s="45"/>
      <c r="OYT511" s="20"/>
      <c r="OYU511" s="20"/>
      <c r="OYV511" s="45"/>
      <c r="OZB511" s="20"/>
      <c r="OZC511" s="20"/>
      <c r="OZD511" s="45"/>
      <c r="OZJ511" s="20"/>
      <c r="OZK511" s="20"/>
      <c r="OZL511" s="45"/>
      <c r="OZR511" s="20"/>
      <c r="OZS511" s="20"/>
      <c r="OZT511" s="45"/>
      <c r="OZZ511" s="20"/>
      <c r="PAA511" s="20"/>
      <c r="PAB511" s="45"/>
      <c r="PAH511" s="20"/>
      <c r="PAI511" s="20"/>
      <c r="PAJ511" s="45"/>
      <c r="PAP511" s="20"/>
      <c r="PAQ511" s="20"/>
      <c r="PAR511" s="45"/>
      <c r="PAX511" s="20"/>
      <c r="PAY511" s="20"/>
      <c r="PAZ511" s="45"/>
      <c r="PBF511" s="20"/>
      <c r="PBG511" s="20"/>
      <c r="PBH511" s="45"/>
      <c r="PBN511" s="20"/>
      <c r="PBO511" s="20"/>
      <c r="PBP511" s="45"/>
      <c r="PBV511" s="20"/>
      <c r="PBW511" s="20"/>
      <c r="PBX511" s="45"/>
      <c r="PCD511" s="20"/>
      <c r="PCE511" s="20"/>
      <c r="PCF511" s="45"/>
      <c r="PCL511" s="20"/>
      <c r="PCM511" s="20"/>
      <c r="PCN511" s="45"/>
      <c r="PCT511" s="20"/>
      <c r="PCU511" s="20"/>
      <c r="PCV511" s="45"/>
      <c r="PDB511" s="20"/>
      <c r="PDC511" s="20"/>
      <c r="PDD511" s="45"/>
      <c r="PDJ511" s="20"/>
      <c r="PDK511" s="20"/>
      <c r="PDL511" s="45"/>
      <c r="PDR511" s="20"/>
      <c r="PDS511" s="20"/>
      <c r="PDT511" s="45"/>
      <c r="PDZ511" s="20"/>
      <c r="PEA511" s="20"/>
      <c r="PEB511" s="45"/>
      <c r="PEH511" s="20"/>
      <c r="PEI511" s="20"/>
      <c r="PEJ511" s="45"/>
      <c r="PEP511" s="20"/>
      <c r="PEQ511" s="20"/>
      <c r="PER511" s="45"/>
      <c r="PEX511" s="20"/>
      <c r="PEY511" s="20"/>
      <c r="PEZ511" s="45"/>
      <c r="PFF511" s="20"/>
      <c r="PFG511" s="20"/>
      <c r="PFH511" s="45"/>
      <c r="PFN511" s="20"/>
      <c r="PFO511" s="20"/>
      <c r="PFP511" s="45"/>
      <c r="PFV511" s="20"/>
      <c r="PFW511" s="20"/>
      <c r="PFX511" s="45"/>
      <c r="PGD511" s="20"/>
      <c r="PGE511" s="20"/>
      <c r="PGF511" s="45"/>
      <c r="PGL511" s="20"/>
      <c r="PGM511" s="20"/>
      <c r="PGN511" s="45"/>
      <c r="PGT511" s="20"/>
      <c r="PGU511" s="20"/>
      <c r="PGV511" s="45"/>
      <c r="PHB511" s="20"/>
      <c r="PHC511" s="20"/>
      <c r="PHD511" s="45"/>
      <c r="PHJ511" s="20"/>
      <c r="PHK511" s="20"/>
      <c r="PHL511" s="45"/>
      <c r="PHR511" s="20"/>
      <c r="PHS511" s="20"/>
      <c r="PHT511" s="45"/>
      <c r="PHZ511" s="20"/>
      <c r="PIA511" s="20"/>
      <c r="PIB511" s="45"/>
      <c r="PIH511" s="20"/>
      <c r="PII511" s="20"/>
      <c r="PIJ511" s="45"/>
      <c r="PIP511" s="20"/>
      <c r="PIQ511" s="20"/>
      <c r="PIR511" s="45"/>
      <c r="PIX511" s="20"/>
      <c r="PIY511" s="20"/>
      <c r="PIZ511" s="45"/>
      <c r="PJF511" s="20"/>
      <c r="PJG511" s="20"/>
      <c r="PJH511" s="45"/>
      <c r="PJN511" s="20"/>
      <c r="PJO511" s="20"/>
      <c r="PJP511" s="45"/>
      <c r="PJV511" s="20"/>
      <c r="PJW511" s="20"/>
      <c r="PJX511" s="45"/>
      <c r="PKD511" s="20"/>
      <c r="PKE511" s="20"/>
      <c r="PKF511" s="45"/>
      <c r="PKL511" s="20"/>
      <c r="PKM511" s="20"/>
      <c r="PKN511" s="45"/>
      <c r="PKT511" s="20"/>
      <c r="PKU511" s="20"/>
      <c r="PKV511" s="45"/>
      <c r="PLB511" s="20"/>
      <c r="PLC511" s="20"/>
      <c r="PLD511" s="45"/>
      <c r="PLJ511" s="20"/>
      <c r="PLK511" s="20"/>
      <c r="PLL511" s="45"/>
      <c r="PLR511" s="20"/>
      <c r="PLS511" s="20"/>
      <c r="PLT511" s="45"/>
      <c r="PLZ511" s="20"/>
      <c r="PMA511" s="20"/>
      <c r="PMB511" s="45"/>
      <c r="PMH511" s="20"/>
      <c r="PMI511" s="20"/>
      <c r="PMJ511" s="45"/>
      <c r="PMP511" s="20"/>
      <c r="PMQ511" s="20"/>
      <c r="PMR511" s="45"/>
      <c r="PMX511" s="20"/>
      <c r="PMY511" s="20"/>
      <c r="PMZ511" s="45"/>
      <c r="PNF511" s="20"/>
      <c r="PNG511" s="20"/>
      <c r="PNH511" s="45"/>
      <c r="PNN511" s="20"/>
      <c r="PNO511" s="20"/>
      <c r="PNP511" s="45"/>
      <c r="PNV511" s="20"/>
      <c r="PNW511" s="20"/>
      <c r="PNX511" s="45"/>
      <c r="POD511" s="20"/>
      <c r="POE511" s="20"/>
      <c r="POF511" s="45"/>
      <c r="POL511" s="20"/>
      <c r="POM511" s="20"/>
      <c r="PON511" s="45"/>
      <c r="POT511" s="20"/>
      <c r="POU511" s="20"/>
      <c r="POV511" s="45"/>
      <c r="PPB511" s="20"/>
      <c r="PPC511" s="20"/>
      <c r="PPD511" s="45"/>
      <c r="PPJ511" s="20"/>
      <c r="PPK511" s="20"/>
      <c r="PPL511" s="45"/>
      <c r="PPR511" s="20"/>
      <c r="PPS511" s="20"/>
      <c r="PPT511" s="45"/>
      <c r="PPZ511" s="20"/>
      <c r="PQA511" s="20"/>
      <c r="PQB511" s="45"/>
      <c r="PQH511" s="20"/>
      <c r="PQI511" s="20"/>
      <c r="PQJ511" s="45"/>
      <c r="PQP511" s="20"/>
      <c r="PQQ511" s="20"/>
      <c r="PQR511" s="45"/>
      <c r="PQX511" s="20"/>
      <c r="PQY511" s="20"/>
      <c r="PQZ511" s="45"/>
      <c r="PRF511" s="20"/>
      <c r="PRG511" s="20"/>
      <c r="PRH511" s="45"/>
      <c r="PRN511" s="20"/>
      <c r="PRO511" s="20"/>
      <c r="PRP511" s="45"/>
      <c r="PRV511" s="20"/>
      <c r="PRW511" s="20"/>
      <c r="PRX511" s="45"/>
      <c r="PSD511" s="20"/>
      <c r="PSE511" s="20"/>
      <c r="PSF511" s="45"/>
      <c r="PSL511" s="20"/>
      <c r="PSM511" s="20"/>
      <c r="PSN511" s="45"/>
      <c r="PST511" s="20"/>
      <c r="PSU511" s="20"/>
      <c r="PSV511" s="45"/>
      <c r="PTB511" s="20"/>
      <c r="PTC511" s="20"/>
      <c r="PTD511" s="45"/>
      <c r="PTJ511" s="20"/>
      <c r="PTK511" s="20"/>
      <c r="PTL511" s="45"/>
      <c r="PTR511" s="20"/>
      <c r="PTS511" s="20"/>
      <c r="PTT511" s="45"/>
      <c r="PTZ511" s="20"/>
      <c r="PUA511" s="20"/>
      <c r="PUB511" s="45"/>
      <c r="PUH511" s="20"/>
      <c r="PUI511" s="20"/>
      <c r="PUJ511" s="45"/>
      <c r="PUP511" s="20"/>
      <c r="PUQ511" s="20"/>
      <c r="PUR511" s="45"/>
      <c r="PUX511" s="20"/>
      <c r="PUY511" s="20"/>
      <c r="PUZ511" s="45"/>
      <c r="PVF511" s="20"/>
      <c r="PVG511" s="20"/>
      <c r="PVH511" s="45"/>
      <c r="PVN511" s="20"/>
      <c r="PVO511" s="20"/>
      <c r="PVP511" s="45"/>
      <c r="PVV511" s="20"/>
      <c r="PVW511" s="20"/>
      <c r="PVX511" s="45"/>
      <c r="PWD511" s="20"/>
      <c r="PWE511" s="20"/>
      <c r="PWF511" s="45"/>
      <c r="PWL511" s="20"/>
      <c r="PWM511" s="20"/>
      <c r="PWN511" s="45"/>
      <c r="PWT511" s="20"/>
      <c r="PWU511" s="20"/>
      <c r="PWV511" s="45"/>
      <c r="PXB511" s="20"/>
      <c r="PXC511" s="20"/>
      <c r="PXD511" s="45"/>
      <c r="PXJ511" s="20"/>
      <c r="PXK511" s="20"/>
      <c r="PXL511" s="45"/>
      <c r="PXR511" s="20"/>
      <c r="PXS511" s="20"/>
      <c r="PXT511" s="45"/>
      <c r="PXZ511" s="20"/>
      <c r="PYA511" s="20"/>
      <c r="PYB511" s="45"/>
      <c r="PYH511" s="20"/>
      <c r="PYI511" s="20"/>
      <c r="PYJ511" s="45"/>
      <c r="PYP511" s="20"/>
      <c r="PYQ511" s="20"/>
      <c r="PYR511" s="45"/>
      <c r="PYX511" s="20"/>
      <c r="PYY511" s="20"/>
      <c r="PYZ511" s="45"/>
      <c r="PZF511" s="20"/>
      <c r="PZG511" s="20"/>
      <c r="PZH511" s="45"/>
      <c r="PZN511" s="20"/>
      <c r="PZO511" s="20"/>
      <c r="PZP511" s="45"/>
      <c r="PZV511" s="20"/>
      <c r="PZW511" s="20"/>
      <c r="PZX511" s="45"/>
      <c r="QAD511" s="20"/>
      <c r="QAE511" s="20"/>
      <c r="QAF511" s="45"/>
      <c r="QAL511" s="20"/>
      <c r="QAM511" s="20"/>
      <c r="QAN511" s="45"/>
      <c r="QAT511" s="20"/>
      <c r="QAU511" s="20"/>
      <c r="QAV511" s="45"/>
      <c r="QBB511" s="20"/>
      <c r="QBC511" s="20"/>
      <c r="QBD511" s="45"/>
      <c r="QBJ511" s="20"/>
      <c r="QBK511" s="20"/>
      <c r="QBL511" s="45"/>
      <c r="QBR511" s="20"/>
      <c r="QBS511" s="20"/>
      <c r="QBT511" s="45"/>
      <c r="QBZ511" s="20"/>
      <c r="QCA511" s="20"/>
      <c r="QCB511" s="45"/>
      <c r="QCH511" s="20"/>
      <c r="QCI511" s="20"/>
      <c r="QCJ511" s="45"/>
      <c r="QCP511" s="20"/>
      <c r="QCQ511" s="20"/>
      <c r="QCR511" s="45"/>
      <c r="QCX511" s="20"/>
      <c r="QCY511" s="20"/>
      <c r="QCZ511" s="45"/>
      <c r="QDF511" s="20"/>
      <c r="QDG511" s="20"/>
      <c r="QDH511" s="45"/>
      <c r="QDN511" s="20"/>
      <c r="QDO511" s="20"/>
      <c r="QDP511" s="45"/>
      <c r="QDV511" s="20"/>
      <c r="QDW511" s="20"/>
      <c r="QDX511" s="45"/>
      <c r="QED511" s="20"/>
      <c r="QEE511" s="20"/>
      <c r="QEF511" s="45"/>
      <c r="QEL511" s="20"/>
      <c r="QEM511" s="20"/>
      <c r="QEN511" s="45"/>
      <c r="QET511" s="20"/>
      <c r="QEU511" s="20"/>
      <c r="QEV511" s="45"/>
      <c r="QFB511" s="20"/>
      <c r="QFC511" s="20"/>
      <c r="QFD511" s="45"/>
      <c r="QFJ511" s="20"/>
      <c r="QFK511" s="20"/>
      <c r="QFL511" s="45"/>
      <c r="QFR511" s="20"/>
      <c r="QFS511" s="20"/>
      <c r="QFT511" s="45"/>
      <c r="QFZ511" s="20"/>
      <c r="QGA511" s="20"/>
      <c r="QGB511" s="45"/>
      <c r="QGH511" s="20"/>
      <c r="QGI511" s="20"/>
      <c r="QGJ511" s="45"/>
      <c r="QGP511" s="20"/>
      <c r="QGQ511" s="20"/>
      <c r="QGR511" s="45"/>
      <c r="QGX511" s="20"/>
      <c r="QGY511" s="20"/>
      <c r="QGZ511" s="45"/>
      <c r="QHF511" s="20"/>
      <c r="QHG511" s="20"/>
      <c r="QHH511" s="45"/>
      <c r="QHN511" s="20"/>
      <c r="QHO511" s="20"/>
      <c r="QHP511" s="45"/>
      <c r="QHV511" s="20"/>
      <c r="QHW511" s="20"/>
      <c r="QHX511" s="45"/>
      <c r="QID511" s="20"/>
      <c r="QIE511" s="20"/>
      <c r="QIF511" s="45"/>
      <c r="QIL511" s="20"/>
      <c r="QIM511" s="20"/>
      <c r="QIN511" s="45"/>
      <c r="QIT511" s="20"/>
      <c r="QIU511" s="20"/>
      <c r="QIV511" s="45"/>
      <c r="QJB511" s="20"/>
      <c r="QJC511" s="20"/>
      <c r="QJD511" s="45"/>
      <c r="QJJ511" s="20"/>
      <c r="QJK511" s="20"/>
      <c r="QJL511" s="45"/>
      <c r="QJR511" s="20"/>
      <c r="QJS511" s="20"/>
      <c r="QJT511" s="45"/>
      <c r="QJZ511" s="20"/>
      <c r="QKA511" s="20"/>
      <c r="QKB511" s="45"/>
      <c r="QKH511" s="20"/>
      <c r="QKI511" s="20"/>
      <c r="QKJ511" s="45"/>
      <c r="QKP511" s="20"/>
      <c r="QKQ511" s="20"/>
      <c r="QKR511" s="45"/>
      <c r="QKX511" s="20"/>
      <c r="QKY511" s="20"/>
      <c r="QKZ511" s="45"/>
      <c r="QLF511" s="20"/>
      <c r="QLG511" s="20"/>
      <c r="QLH511" s="45"/>
      <c r="QLN511" s="20"/>
      <c r="QLO511" s="20"/>
      <c r="QLP511" s="45"/>
      <c r="QLV511" s="20"/>
      <c r="QLW511" s="20"/>
      <c r="QLX511" s="45"/>
      <c r="QMD511" s="20"/>
      <c r="QME511" s="20"/>
      <c r="QMF511" s="45"/>
      <c r="QML511" s="20"/>
      <c r="QMM511" s="20"/>
      <c r="QMN511" s="45"/>
      <c r="QMT511" s="20"/>
      <c r="QMU511" s="20"/>
      <c r="QMV511" s="45"/>
      <c r="QNB511" s="20"/>
      <c r="QNC511" s="20"/>
      <c r="QND511" s="45"/>
      <c r="QNJ511" s="20"/>
      <c r="QNK511" s="20"/>
      <c r="QNL511" s="45"/>
      <c r="QNR511" s="20"/>
      <c r="QNS511" s="20"/>
      <c r="QNT511" s="45"/>
      <c r="QNZ511" s="20"/>
      <c r="QOA511" s="20"/>
      <c r="QOB511" s="45"/>
      <c r="QOH511" s="20"/>
      <c r="QOI511" s="20"/>
      <c r="QOJ511" s="45"/>
      <c r="QOP511" s="20"/>
      <c r="QOQ511" s="20"/>
      <c r="QOR511" s="45"/>
      <c r="QOX511" s="20"/>
      <c r="QOY511" s="20"/>
      <c r="QOZ511" s="45"/>
      <c r="QPF511" s="20"/>
      <c r="QPG511" s="20"/>
      <c r="QPH511" s="45"/>
      <c r="QPN511" s="20"/>
      <c r="QPO511" s="20"/>
      <c r="QPP511" s="45"/>
      <c r="QPV511" s="20"/>
      <c r="QPW511" s="20"/>
      <c r="QPX511" s="45"/>
      <c r="QQD511" s="20"/>
      <c r="QQE511" s="20"/>
      <c r="QQF511" s="45"/>
      <c r="QQL511" s="20"/>
      <c r="QQM511" s="20"/>
      <c r="QQN511" s="45"/>
      <c r="QQT511" s="20"/>
      <c r="QQU511" s="20"/>
      <c r="QQV511" s="45"/>
      <c r="QRB511" s="20"/>
      <c r="QRC511" s="20"/>
      <c r="QRD511" s="45"/>
      <c r="QRJ511" s="20"/>
      <c r="QRK511" s="20"/>
      <c r="QRL511" s="45"/>
      <c r="QRR511" s="20"/>
      <c r="QRS511" s="20"/>
      <c r="QRT511" s="45"/>
      <c r="QRZ511" s="20"/>
      <c r="QSA511" s="20"/>
      <c r="QSB511" s="45"/>
      <c r="QSH511" s="20"/>
      <c r="QSI511" s="20"/>
      <c r="QSJ511" s="45"/>
      <c r="QSP511" s="20"/>
      <c r="QSQ511" s="20"/>
      <c r="QSR511" s="45"/>
      <c r="QSX511" s="20"/>
      <c r="QSY511" s="20"/>
      <c r="QSZ511" s="45"/>
      <c r="QTF511" s="20"/>
      <c r="QTG511" s="20"/>
      <c r="QTH511" s="45"/>
      <c r="QTN511" s="20"/>
      <c r="QTO511" s="20"/>
      <c r="QTP511" s="45"/>
      <c r="QTV511" s="20"/>
      <c r="QTW511" s="20"/>
      <c r="QTX511" s="45"/>
      <c r="QUD511" s="20"/>
      <c r="QUE511" s="20"/>
      <c r="QUF511" s="45"/>
      <c r="QUL511" s="20"/>
      <c r="QUM511" s="20"/>
      <c r="QUN511" s="45"/>
      <c r="QUT511" s="20"/>
      <c r="QUU511" s="20"/>
      <c r="QUV511" s="45"/>
      <c r="QVB511" s="20"/>
      <c r="QVC511" s="20"/>
      <c r="QVD511" s="45"/>
      <c r="QVJ511" s="20"/>
      <c r="QVK511" s="20"/>
      <c r="QVL511" s="45"/>
      <c r="QVR511" s="20"/>
      <c r="QVS511" s="20"/>
      <c r="QVT511" s="45"/>
      <c r="QVZ511" s="20"/>
      <c r="QWA511" s="20"/>
      <c r="QWB511" s="45"/>
      <c r="QWH511" s="20"/>
      <c r="QWI511" s="20"/>
      <c r="QWJ511" s="45"/>
      <c r="QWP511" s="20"/>
      <c r="QWQ511" s="20"/>
      <c r="QWR511" s="45"/>
      <c r="QWX511" s="20"/>
      <c r="QWY511" s="20"/>
      <c r="QWZ511" s="45"/>
      <c r="QXF511" s="20"/>
      <c r="QXG511" s="20"/>
      <c r="QXH511" s="45"/>
      <c r="QXN511" s="20"/>
      <c r="QXO511" s="20"/>
      <c r="QXP511" s="45"/>
      <c r="QXV511" s="20"/>
      <c r="QXW511" s="20"/>
      <c r="QXX511" s="45"/>
      <c r="QYD511" s="20"/>
      <c r="QYE511" s="20"/>
      <c r="QYF511" s="45"/>
      <c r="QYL511" s="20"/>
      <c r="QYM511" s="20"/>
      <c r="QYN511" s="45"/>
      <c r="QYT511" s="20"/>
      <c r="QYU511" s="20"/>
      <c r="QYV511" s="45"/>
      <c r="QZB511" s="20"/>
      <c r="QZC511" s="20"/>
      <c r="QZD511" s="45"/>
      <c r="QZJ511" s="20"/>
      <c r="QZK511" s="20"/>
      <c r="QZL511" s="45"/>
      <c r="QZR511" s="20"/>
      <c r="QZS511" s="20"/>
      <c r="QZT511" s="45"/>
      <c r="QZZ511" s="20"/>
      <c r="RAA511" s="20"/>
      <c r="RAB511" s="45"/>
      <c r="RAH511" s="20"/>
      <c r="RAI511" s="20"/>
      <c r="RAJ511" s="45"/>
      <c r="RAP511" s="20"/>
      <c r="RAQ511" s="20"/>
      <c r="RAR511" s="45"/>
      <c r="RAX511" s="20"/>
      <c r="RAY511" s="20"/>
      <c r="RAZ511" s="45"/>
      <c r="RBF511" s="20"/>
      <c r="RBG511" s="20"/>
      <c r="RBH511" s="45"/>
      <c r="RBN511" s="20"/>
      <c r="RBO511" s="20"/>
      <c r="RBP511" s="45"/>
      <c r="RBV511" s="20"/>
      <c r="RBW511" s="20"/>
      <c r="RBX511" s="45"/>
      <c r="RCD511" s="20"/>
      <c r="RCE511" s="20"/>
      <c r="RCF511" s="45"/>
      <c r="RCL511" s="20"/>
      <c r="RCM511" s="20"/>
      <c r="RCN511" s="45"/>
      <c r="RCT511" s="20"/>
      <c r="RCU511" s="20"/>
      <c r="RCV511" s="45"/>
      <c r="RDB511" s="20"/>
      <c r="RDC511" s="20"/>
      <c r="RDD511" s="45"/>
      <c r="RDJ511" s="20"/>
      <c r="RDK511" s="20"/>
      <c r="RDL511" s="45"/>
      <c r="RDR511" s="20"/>
      <c r="RDS511" s="20"/>
      <c r="RDT511" s="45"/>
      <c r="RDZ511" s="20"/>
      <c r="REA511" s="20"/>
      <c r="REB511" s="45"/>
      <c r="REH511" s="20"/>
      <c r="REI511" s="20"/>
      <c r="REJ511" s="45"/>
      <c r="REP511" s="20"/>
      <c r="REQ511" s="20"/>
      <c r="RER511" s="45"/>
      <c r="REX511" s="20"/>
      <c r="REY511" s="20"/>
      <c r="REZ511" s="45"/>
      <c r="RFF511" s="20"/>
      <c r="RFG511" s="20"/>
      <c r="RFH511" s="45"/>
      <c r="RFN511" s="20"/>
      <c r="RFO511" s="20"/>
      <c r="RFP511" s="45"/>
      <c r="RFV511" s="20"/>
      <c r="RFW511" s="20"/>
      <c r="RFX511" s="45"/>
      <c r="RGD511" s="20"/>
      <c r="RGE511" s="20"/>
      <c r="RGF511" s="45"/>
      <c r="RGL511" s="20"/>
      <c r="RGM511" s="20"/>
      <c r="RGN511" s="45"/>
      <c r="RGT511" s="20"/>
      <c r="RGU511" s="20"/>
      <c r="RGV511" s="45"/>
      <c r="RHB511" s="20"/>
      <c r="RHC511" s="20"/>
      <c r="RHD511" s="45"/>
      <c r="RHJ511" s="20"/>
      <c r="RHK511" s="20"/>
      <c r="RHL511" s="45"/>
      <c r="RHR511" s="20"/>
      <c r="RHS511" s="20"/>
      <c r="RHT511" s="45"/>
      <c r="RHZ511" s="20"/>
      <c r="RIA511" s="20"/>
      <c r="RIB511" s="45"/>
      <c r="RIH511" s="20"/>
      <c r="RII511" s="20"/>
      <c r="RIJ511" s="45"/>
      <c r="RIP511" s="20"/>
      <c r="RIQ511" s="20"/>
      <c r="RIR511" s="45"/>
      <c r="RIX511" s="20"/>
      <c r="RIY511" s="20"/>
      <c r="RIZ511" s="45"/>
      <c r="RJF511" s="20"/>
      <c r="RJG511" s="20"/>
      <c r="RJH511" s="45"/>
      <c r="RJN511" s="20"/>
      <c r="RJO511" s="20"/>
      <c r="RJP511" s="45"/>
      <c r="RJV511" s="20"/>
      <c r="RJW511" s="20"/>
      <c r="RJX511" s="45"/>
      <c r="RKD511" s="20"/>
      <c r="RKE511" s="20"/>
      <c r="RKF511" s="45"/>
      <c r="RKL511" s="20"/>
      <c r="RKM511" s="20"/>
      <c r="RKN511" s="45"/>
      <c r="RKT511" s="20"/>
      <c r="RKU511" s="20"/>
      <c r="RKV511" s="45"/>
      <c r="RLB511" s="20"/>
      <c r="RLC511" s="20"/>
      <c r="RLD511" s="45"/>
      <c r="RLJ511" s="20"/>
      <c r="RLK511" s="20"/>
      <c r="RLL511" s="45"/>
      <c r="RLR511" s="20"/>
      <c r="RLS511" s="20"/>
      <c r="RLT511" s="45"/>
      <c r="RLZ511" s="20"/>
      <c r="RMA511" s="20"/>
      <c r="RMB511" s="45"/>
      <c r="RMH511" s="20"/>
      <c r="RMI511" s="20"/>
      <c r="RMJ511" s="45"/>
      <c r="RMP511" s="20"/>
      <c r="RMQ511" s="20"/>
      <c r="RMR511" s="45"/>
      <c r="RMX511" s="20"/>
      <c r="RMY511" s="20"/>
      <c r="RMZ511" s="45"/>
      <c r="RNF511" s="20"/>
      <c r="RNG511" s="20"/>
      <c r="RNH511" s="45"/>
      <c r="RNN511" s="20"/>
      <c r="RNO511" s="20"/>
      <c r="RNP511" s="45"/>
      <c r="RNV511" s="20"/>
      <c r="RNW511" s="20"/>
      <c r="RNX511" s="45"/>
      <c r="ROD511" s="20"/>
      <c r="ROE511" s="20"/>
      <c r="ROF511" s="45"/>
      <c r="ROL511" s="20"/>
      <c r="ROM511" s="20"/>
      <c r="RON511" s="45"/>
      <c r="ROT511" s="20"/>
      <c r="ROU511" s="20"/>
      <c r="ROV511" s="45"/>
      <c r="RPB511" s="20"/>
      <c r="RPC511" s="20"/>
      <c r="RPD511" s="45"/>
      <c r="RPJ511" s="20"/>
      <c r="RPK511" s="20"/>
      <c r="RPL511" s="45"/>
      <c r="RPR511" s="20"/>
      <c r="RPS511" s="20"/>
      <c r="RPT511" s="45"/>
      <c r="RPZ511" s="20"/>
      <c r="RQA511" s="20"/>
      <c r="RQB511" s="45"/>
      <c r="RQH511" s="20"/>
      <c r="RQI511" s="20"/>
      <c r="RQJ511" s="45"/>
      <c r="RQP511" s="20"/>
      <c r="RQQ511" s="20"/>
      <c r="RQR511" s="45"/>
      <c r="RQX511" s="20"/>
      <c r="RQY511" s="20"/>
      <c r="RQZ511" s="45"/>
      <c r="RRF511" s="20"/>
      <c r="RRG511" s="20"/>
      <c r="RRH511" s="45"/>
      <c r="RRN511" s="20"/>
      <c r="RRO511" s="20"/>
      <c r="RRP511" s="45"/>
      <c r="RRV511" s="20"/>
      <c r="RRW511" s="20"/>
      <c r="RRX511" s="45"/>
      <c r="RSD511" s="20"/>
      <c r="RSE511" s="20"/>
      <c r="RSF511" s="45"/>
      <c r="RSL511" s="20"/>
      <c r="RSM511" s="20"/>
      <c r="RSN511" s="45"/>
      <c r="RST511" s="20"/>
      <c r="RSU511" s="20"/>
      <c r="RSV511" s="45"/>
      <c r="RTB511" s="20"/>
      <c r="RTC511" s="20"/>
      <c r="RTD511" s="45"/>
      <c r="RTJ511" s="20"/>
      <c r="RTK511" s="20"/>
      <c r="RTL511" s="45"/>
      <c r="RTR511" s="20"/>
      <c r="RTS511" s="20"/>
      <c r="RTT511" s="45"/>
      <c r="RTZ511" s="20"/>
      <c r="RUA511" s="20"/>
      <c r="RUB511" s="45"/>
      <c r="RUH511" s="20"/>
      <c r="RUI511" s="20"/>
      <c r="RUJ511" s="45"/>
      <c r="RUP511" s="20"/>
      <c r="RUQ511" s="20"/>
      <c r="RUR511" s="45"/>
      <c r="RUX511" s="20"/>
      <c r="RUY511" s="20"/>
      <c r="RUZ511" s="45"/>
      <c r="RVF511" s="20"/>
      <c r="RVG511" s="20"/>
      <c r="RVH511" s="45"/>
      <c r="RVN511" s="20"/>
      <c r="RVO511" s="20"/>
      <c r="RVP511" s="45"/>
      <c r="RVV511" s="20"/>
      <c r="RVW511" s="20"/>
      <c r="RVX511" s="45"/>
      <c r="RWD511" s="20"/>
      <c r="RWE511" s="20"/>
      <c r="RWF511" s="45"/>
      <c r="RWL511" s="20"/>
      <c r="RWM511" s="20"/>
      <c r="RWN511" s="45"/>
      <c r="RWT511" s="20"/>
      <c r="RWU511" s="20"/>
      <c r="RWV511" s="45"/>
      <c r="RXB511" s="20"/>
      <c r="RXC511" s="20"/>
      <c r="RXD511" s="45"/>
      <c r="RXJ511" s="20"/>
      <c r="RXK511" s="20"/>
      <c r="RXL511" s="45"/>
      <c r="RXR511" s="20"/>
      <c r="RXS511" s="20"/>
      <c r="RXT511" s="45"/>
      <c r="RXZ511" s="20"/>
      <c r="RYA511" s="20"/>
      <c r="RYB511" s="45"/>
      <c r="RYH511" s="20"/>
      <c r="RYI511" s="20"/>
      <c r="RYJ511" s="45"/>
      <c r="RYP511" s="20"/>
      <c r="RYQ511" s="20"/>
      <c r="RYR511" s="45"/>
      <c r="RYX511" s="20"/>
      <c r="RYY511" s="20"/>
      <c r="RYZ511" s="45"/>
      <c r="RZF511" s="20"/>
      <c r="RZG511" s="20"/>
      <c r="RZH511" s="45"/>
      <c r="RZN511" s="20"/>
      <c r="RZO511" s="20"/>
      <c r="RZP511" s="45"/>
      <c r="RZV511" s="20"/>
      <c r="RZW511" s="20"/>
      <c r="RZX511" s="45"/>
      <c r="SAD511" s="20"/>
      <c r="SAE511" s="20"/>
      <c r="SAF511" s="45"/>
      <c r="SAL511" s="20"/>
      <c r="SAM511" s="20"/>
      <c r="SAN511" s="45"/>
      <c r="SAT511" s="20"/>
      <c r="SAU511" s="20"/>
      <c r="SAV511" s="45"/>
      <c r="SBB511" s="20"/>
      <c r="SBC511" s="20"/>
      <c r="SBD511" s="45"/>
      <c r="SBJ511" s="20"/>
      <c r="SBK511" s="20"/>
      <c r="SBL511" s="45"/>
      <c r="SBR511" s="20"/>
      <c r="SBS511" s="20"/>
      <c r="SBT511" s="45"/>
      <c r="SBZ511" s="20"/>
      <c r="SCA511" s="20"/>
      <c r="SCB511" s="45"/>
      <c r="SCH511" s="20"/>
      <c r="SCI511" s="20"/>
      <c r="SCJ511" s="45"/>
      <c r="SCP511" s="20"/>
      <c r="SCQ511" s="20"/>
      <c r="SCR511" s="45"/>
      <c r="SCX511" s="20"/>
      <c r="SCY511" s="20"/>
      <c r="SCZ511" s="45"/>
      <c r="SDF511" s="20"/>
      <c r="SDG511" s="20"/>
      <c r="SDH511" s="45"/>
      <c r="SDN511" s="20"/>
      <c r="SDO511" s="20"/>
      <c r="SDP511" s="45"/>
      <c r="SDV511" s="20"/>
      <c r="SDW511" s="20"/>
      <c r="SDX511" s="45"/>
      <c r="SED511" s="20"/>
      <c r="SEE511" s="20"/>
      <c r="SEF511" s="45"/>
      <c r="SEL511" s="20"/>
      <c r="SEM511" s="20"/>
      <c r="SEN511" s="45"/>
      <c r="SET511" s="20"/>
      <c r="SEU511" s="20"/>
      <c r="SEV511" s="45"/>
      <c r="SFB511" s="20"/>
      <c r="SFC511" s="20"/>
      <c r="SFD511" s="45"/>
      <c r="SFJ511" s="20"/>
      <c r="SFK511" s="20"/>
      <c r="SFL511" s="45"/>
      <c r="SFR511" s="20"/>
      <c r="SFS511" s="20"/>
      <c r="SFT511" s="45"/>
      <c r="SFZ511" s="20"/>
      <c r="SGA511" s="20"/>
      <c r="SGB511" s="45"/>
      <c r="SGH511" s="20"/>
      <c r="SGI511" s="20"/>
      <c r="SGJ511" s="45"/>
      <c r="SGP511" s="20"/>
      <c r="SGQ511" s="20"/>
      <c r="SGR511" s="45"/>
      <c r="SGX511" s="20"/>
      <c r="SGY511" s="20"/>
      <c r="SGZ511" s="45"/>
      <c r="SHF511" s="20"/>
      <c r="SHG511" s="20"/>
      <c r="SHH511" s="45"/>
      <c r="SHN511" s="20"/>
      <c r="SHO511" s="20"/>
      <c r="SHP511" s="45"/>
      <c r="SHV511" s="20"/>
      <c r="SHW511" s="20"/>
      <c r="SHX511" s="45"/>
      <c r="SID511" s="20"/>
      <c r="SIE511" s="20"/>
      <c r="SIF511" s="45"/>
      <c r="SIL511" s="20"/>
      <c r="SIM511" s="20"/>
      <c r="SIN511" s="45"/>
      <c r="SIT511" s="20"/>
      <c r="SIU511" s="20"/>
      <c r="SIV511" s="45"/>
      <c r="SJB511" s="20"/>
      <c r="SJC511" s="20"/>
      <c r="SJD511" s="45"/>
      <c r="SJJ511" s="20"/>
      <c r="SJK511" s="20"/>
      <c r="SJL511" s="45"/>
      <c r="SJR511" s="20"/>
      <c r="SJS511" s="20"/>
      <c r="SJT511" s="45"/>
      <c r="SJZ511" s="20"/>
      <c r="SKA511" s="20"/>
      <c r="SKB511" s="45"/>
      <c r="SKH511" s="20"/>
      <c r="SKI511" s="20"/>
      <c r="SKJ511" s="45"/>
      <c r="SKP511" s="20"/>
      <c r="SKQ511" s="20"/>
      <c r="SKR511" s="45"/>
      <c r="SKX511" s="20"/>
      <c r="SKY511" s="20"/>
      <c r="SKZ511" s="45"/>
      <c r="SLF511" s="20"/>
      <c r="SLG511" s="20"/>
      <c r="SLH511" s="45"/>
      <c r="SLN511" s="20"/>
      <c r="SLO511" s="20"/>
      <c r="SLP511" s="45"/>
      <c r="SLV511" s="20"/>
      <c r="SLW511" s="20"/>
      <c r="SLX511" s="45"/>
      <c r="SMD511" s="20"/>
      <c r="SME511" s="20"/>
      <c r="SMF511" s="45"/>
      <c r="SML511" s="20"/>
      <c r="SMM511" s="20"/>
      <c r="SMN511" s="45"/>
      <c r="SMT511" s="20"/>
      <c r="SMU511" s="20"/>
      <c r="SMV511" s="45"/>
      <c r="SNB511" s="20"/>
      <c r="SNC511" s="20"/>
      <c r="SND511" s="45"/>
      <c r="SNJ511" s="20"/>
      <c r="SNK511" s="20"/>
      <c r="SNL511" s="45"/>
      <c r="SNR511" s="20"/>
      <c r="SNS511" s="20"/>
      <c r="SNT511" s="45"/>
      <c r="SNZ511" s="20"/>
      <c r="SOA511" s="20"/>
      <c r="SOB511" s="45"/>
      <c r="SOH511" s="20"/>
      <c r="SOI511" s="20"/>
      <c r="SOJ511" s="45"/>
      <c r="SOP511" s="20"/>
      <c r="SOQ511" s="20"/>
      <c r="SOR511" s="45"/>
      <c r="SOX511" s="20"/>
      <c r="SOY511" s="20"/>
      <c r="SOZ511" s="45"/>
      <c r="SPF511" s="20"/>
      <c r="SPG511" s="20"/>
      <c r="SPH511" s="45"/>
      <c r="SPN511" s="20"/>
      <c r="SPO511" s="20"/>
      <c r="SPP511" s="45"/>
      <c r="SPV511" s="20"/>
      <c r="SPW511" s="20"/>
      <c r="SPX511" s="45"/>
      <c r="SQD511" s="20"/>
      <c r="SQE511" s="20"/>
      <c r="SQF511" s="45"/>
      <c r="SQL511" s="20"/>
      <c r="SQM511" s="20"/>
      <c r="SQN511" s="45"/>
      <c r="SQT511" s="20"/>
      <c r="SQU511" s="20"/>
      <c r="SQV511" s="45"/>
      <c r="SRB511" s="20"/>
      <c r="SRC511" s="20"/>
      <c r="SRD511" s="45"/>
      <c r="SRJ511" s="20"/>
      <c r="SRK511" s="20"/>
      <c r="SRL511" s="45"/>
      <c r="SRR511" s="20"/>
      <c r="SRS511" s="20"/>
      <c r="SRT511" s="45"/>
      <c r="SRZ511" s="20"/>
      <c r="SSA511" s="20"/>
      <c r="SSB511" s="45"/>
      <c r="SSH511" s="20"/>
      <c r="SSI511" s="20"/>
      <c r="SSJ511" s="45"/>
      <c r="SSP511" s="20"/>
      <c r="SSQ511" s="20"/>
      <c r="SSR511" s="45"/>
      <c r="SSX511" s="20"/>
      <c r="SSY511" s="20"/>
      <c r="SSZ511" s="45"/>
      <c r="STF511" s="20"/>
      <c r="STG511" s="20"/>
      <c r="STH511" s="45"/>
      <c r="STN511" s="20"/>
      <c r="STO511" s="20"/>
      <c r="STP511" s="45"/>
      <c r="STV511" s="20"/>
      <c r="STW511" s="20"/>
      <c r="STX511" s="45"/>
      <c r="SUD511" s="20"/>
      <c r="SUE511" s="20"/>
      <c r="SUF511" s="45"/>
      <c r="SUL511" s="20"/>
      <c r="SUM511" s="20"/>
      <c r="SUN511" s="45"/>
      <c r="SUT511" s="20"/>
      <c r="SUU511" s="20"/>
      <c r="SUV511" s="45"/>
      <c r="SVB511" s="20"/>
      <c r="SVC511" s="20"/>
      <c r="SVD511" s="45"/>
      <c r="SVJ511" s="20"/>
      <c r="SVK511" s="20"/>
      <c r="SVL511" s="45"/>
      <c r="SVR511" s="20"/>
      <c r="SVS511" s="20"/>
      <c r="SVT511" s="45"/>
      <c r="SVZ511" s="20"/>
      <c r="SWA511" s="20"/>
      <c r="SWB511" s="45"/>
      <c r="SWH511" s="20"/>
      <c r="SWI511" s="20"/>
      <c r="SWJ511" s="45"/>
      <c r="SWP511" s="20"/>
      <c r="SWQ511" s="20"/>
      <c r="SWR511" s="45"/>
      <c r="SWX511" s="20"/>
      <c r="SWY511" s="20"/>
      <c r="SWZ511" s="45"/>
      <c r="SXF511" s="20"/>
      <c r="SXG511" s="20"/>
      <c r="SXH511" s="45"/>
      <c r="SXN511" s="20"/>
      <c r="SXO511" s="20"/>
      <c r="SXP511" s="45"/>
      <c r="SXV511" s="20"/>
      <c r="SXW511" s="20"/>
      <c r="SXX511" s="45"/>
      <c r="SYD511" s="20"/>
      <c r="SYE511" s="20"/>
      <c r="SYF511" s="45"/>
      <c r="SYL511" s="20"/>
      <c r="SYM511" s="20"/>
      <c r="SYN511" s="45"/>
      <c r="SYT511" s="20"/>
      <c r="SYU511" s="20"/>
      <c r="SYV511" s="45"/>
      <c r="SZB511" s="20"/>
      <c r="SZC511" s="20"/>
      <c r="SZD511" s="45"/>
      <c r="SZJ511" s="20"/>
      <c r="SZK511" s="20"/>
      <c r="SZL511" s="45"/>
      <c r="SZR511" s="20"/>
      <c r="SZS511" s="20"/>
      <c r="SZT511" s="45"/>
      <c r="SZZ511" s="20"/>
      <c r="TAA511" s="20"/>
      <c r="TAB511" s="45"/>
      <c r="TAH511" s="20"/>
      <c r="TAI511" s="20"/>
      <c r="TAJ511" s="45"/>
      <c r="TAP511" s="20"/>
      <c r="TAQ511" s="20"/>
      <c r="TAR511" s="45"/>
      <c r="TAX511" s="20"/>
      <c r="TAY511" s="20"/>
      <c r="TAZ511" s="45"/>
      <c r="TBF511" s="20"/>
      <c r="TBG511" s="20"/>
      <c r="TBH511" s="45"/>
      <c r="TBN511" s="20"/>
      <c r="TBO511" s="20"/>
      <c r="TBP511" s="45"/>
      <c r="TBV511" s="20"/>
      <c r="TBW511" s="20"/>
      <c r="TBX511" s="45"/>
      <c r="TCD511" s="20"/>
      <c r="TCE511" s="20"/>
      <c r="TCF511" s="45"/>
      <c r="TCL511" s="20"/>
      <c r="TCM511" s="20"/>
      <c r="TCN511" s="45"/>
      <c r="TCT511" s="20"/>
      <c r="TCU511" s="20"/>
      <c r="TCV511" s="45"/>
      <c r="TDB511" s="20"/>
      <c r="TDC511" s="20"/>
      <c r="TDD511" s="45"/>
      <c r="TDJ511" s="20"/>
      <c r="TDK511" s="20"/>
      <c r="TDL511" s="45"/>
      <c r="TDR511" s="20"/>
      <c r="TDS511" s="20"/>
      <c r="TDT511" s="45"/>
      <c r="TDZ511" s="20"/>
      <c r="TEA511" s="20"/>
      <c r="TEB511" s="45"/>
      <c r="TEH511" s="20"/>
      <c r="TEI511" s="20"/>
      <c r="TEJ511" s="45"/>
      <c r="TEP511" s="20"/>
      <c r="TEQ511" s="20"/>
      <c r="TER511" s="45"/>
      <c r="TEX511" s="20"/>
      <c r="TEY511" s="20"/>
      <c r="TEZ511" s="45"/>
      <c r="TFF511" s="20"/>
      <c r="TFG511" s="20"/>
      <c r="TFH511" s="45"/>
      <c r="TFN511" s="20"/>
      <c r="TFO511" s="20"/>
      <c r="TFP511" s="45"/>
      <c r="TFV511" s="20"/>
      <c r="TFW511" s="20"/>
      <c r="TFX511" s="45"/>
      <c r="TGD511" s="20"/>
      <c r="TGE511" s="20"/>
      <c r="TGF511" s="45"/>
      <c r="TGL511" s="20"/>
      <c r="TGM511" s="20"/>
      <c r="TGN511" s="45"/>
      <c r="TGT511" s="20"/>
      <c r="TGU511" s="20"/>
      <c r="TGV511" s="45"/>
      <c r="THB511" s="20"/>
      <c r="THC511" s="20"/>
      <c r="THD511" s="45"/>
      <c r="THJ511" s="20"/>
      <c r="THK511" s="20"/>
      <c r="THL511" s="45"/>
      <c r="THR511" s="20"/>
      <c r="THS511" s="20"/>
      <c r="THT511" s="45"/>
      <c r="THZ511" s="20"/>
      <c r="TIA511" s="20"/>
      <c r="TIB511" s="45"/>
      <c r="TIH511" s="20"/>
      <c r="TII511" s="20"/>
      <c r="TIJ511" s="45"/>
      <c r="TIP511" s="20"/>
      <c r="TIQ511" s="20"/>
      <c r="TIR511" s="45"/>
      <c r="TIX511" s="20"/>
      <c r="TIY511" s="20"/>
      <c r="TIZ511" s="45"/>
      <c r="TJF511" s="20"/>
      <c r="TJG511" s="20"/>
      <c r="TJH511" s="45"/>
      <c r="TJN511" s="20"/>
      <c r="TJO511" s="20"/>
      <c r="TJP511" s="45"/>
      <c r="TJV511" s="20"/>
      <c r="TJW511" s="20"/>
      <c r="TJX511" s="45"/>
      <c r="TKD511" s="20"/>
      <c r="TKE511" s="20"/>
      <c r="TKF511" s="45"/>
      <c r="TKL511" s="20"/>
      <c r="TKM511" s="20"/>
      <c r="TKN511" s="45"/>
      <c r="TKT511" s="20"/>
      <c r="TKU511" s="20"/>
      <c r="TKV511" s="45"/>
      <c r="TLB511" s="20"/>
      <c r="TLC511" s="20"/>
      <c r="TLD511" s="45"/>
      <c r="TLJ511" s="20"/>
      <c r="TLK511" s="20"/>
      <c r="TLL511" s="45"/>
      <c r="TLR511" s="20"/>
      <c r="TLS511" s="20"/>
      <c r="TLT511" s="45"/>
      <c r="TLZ511" s="20"/>
      <c r="TMA511" s="20"/>
      <c r="TMB511" s="45"/>
      <c r="TMH511" s="20"/>
      <c r="TMI511" s="20"/>
      <c r="TMJ511" s="45"/>
      <c r="TMP511" s="20"/>
      <c r="TMQ511" s="20"/>
      <c r="TMR511" s="45"/>
      <c r="TMX511" s="20"/>
      <c r="TMY511" s="20"/>
      <c r="TMZ511" s="45"/>
      <c r="TNF511" s="20"/>
      <c r="TNG511" s="20"/>
      <c r="TNH511" s="45"/>
      <c r="TNN511" s="20"/>
      <c r="TNO511" s="20"/>
      <c r="TNP511" s="45"/>
      <c r="TNV511" s="20"/>
      <c r="TNW511" s="20"/>
      <c r="TNX511" s="45"/>
      <c r="TOD511" s="20"/>
      <c r="TOE511" s="20"/>
      <c r="TOF511" s="45"/>
      <c r="TOL511" s="20"/>
      <c r="TOM511" s="20"/>
      <c r="TON511" s="45"/>
      <c r="TOT511" s="20"/>
      <c r="TOU511" s="20"/>
      <c r="TOV511" s="45"/>
      <c r="TPB511" s="20"/>
      <c r="TPC511" s="20"/>
      <c r="TPD511" s="45"/>
      <c r="TPJ511" s="20"/>
      <c r="TPK511" s="20"/>
      <c r="TPL511" s="45"/>
      <c r="TPR511" s="20"/>
      <c r="TPS511" s="20"/>
      <c r="TPT511" s="45"/>
      <c r="TPZ511" s="20"/>
      <c r="TQA511" s="20"/>
      <c r="TQB511" s="45"/>
      <c r="TQH511" s="20"/>
      <c r="TQI511" s="20"/>
      <c r="TQJ511" s="45"/>
      <c r="TQP511" s="20"/>
      <c r="TQQ511" s="20"/>
      <c r="TQR511" s="45"/>
      <c r="TQX511" s="20"/>
      <c r="TQY511" s="20"/>
      <c r="TQZ511" s="45"/>
      <c r="TRF511" s="20"/>
      <c r="TRG511" s="20"/>
      <c r="TRH511" s="45"/>
      <c r="TRN511" s="20"/>
      <c r="TRO511" s="20"/>
      <c r="TRP511" s="45"/>
      <c r="TRV511" s="20"/>
      <c r="TRW511" s="20"/>
      <c r="TRX511" s="45"/>
      <c r="TSD511" s="20"/>
      <c r="TSE511" s="20"/>
      <c r="TSF511" s="45"/>
      <c r="TSL511" s="20"/>
      <c r="TSM511" s="20"/>
      <c r="TSN511" s="45"/>
      <c r="TST511" s="20"/>
      <c r="TSU511" s="20"/>
      <c r="TSV511" s="45"/>
      <c r="TTB511" s="20"/>
      <c r="TTC511" s="20"/>
      <c r="TTD511" s="45"/>
      <c r="TTJ511" s="20"/>
      <c r="TTK511" s="20"/>
      <c r="TTL511" s="45"/>
      <c r="TTR511" s="20"/>
      <c r="TTS511" s="20"/>
      <c r="TTT511" s="45"/>
      <c r="TTZ511" s="20"/>
      <c r="TUA511" s="20"/>
      <c r="TUB511" s="45"/>
      <c r="TUH511" s="20"/>
      <c r="TUI511" s="20"/>
      <c r="TUJ511" s="45"/>
      <c r="TUP511" s="20"/>
      <c r="TUQ511" s="20"/>
      <c r="TUR511" s="45"/>
      <c r="TUX511" s="20"/>
      <c r="TUY511" s="20"/>
      <c r="TUZ511" s="45"/>
      <c r="TVF511" s="20"/>
      <c r="TVG511" s="20"/>
      <c r="TVH511" s="45"/>
      <c r="TVN511" s="20"/>
      <c r="TVO511" s="20"/>
      <c r="TVP511" s="45"/>
      <c r="TVV511" s="20"/>
      <c r="TVW511" s="20"/>
      <c r="TVX511" s="45"/>
      <c r="TWD511" s="20"/>
      <c r="TWE511" s="20"/>
      <c r="TWF511" s="45"/>
      <c r="TWL511" s="20"/>
      <c r="TWM511" s="20"/>
      <c r="TWN511" s="45"/>
      <c r="TWT511" s="20"/>
      <c r="TWU511" s="20"/>
      <c r="TWV511" s="45"/>
      <c r="TXB511" s="20"/>
      <c r="TXC511" s="20"/>
      <c r="TXD511" s="45"/>
      <c r="TXJ511" s="20"/>
      <c r="TXK511" s="20"/>
      <c r="TXL511" s="45"/>
      <c r="TXR511" s="20"/>
      <c r="TXS511" s="20"/>
      <c r="TXT511" s="45"/>
      <c r="TXZ511" s="20"/>
      <c r="TYA511" s="20"/>
      <c r="TYB511" s="45"/>
      <c r="TYH511" s="20"/>
      <c r="TYI511" s="20"/>
      <c r="TYJ511" s="45"/>
      <c r="TYP511" s="20"/>
      <c r="TYQ511" s="20"/>
      <c r="TYR511" s="45"/>
      <c r="TYX511" s="20"/>
      <c r="TYY511" s="20"/>
      <c r="TYZ511" s="45"/>
      <c r="TZF511" s="20"/>
      <c r="TZG511" s="20"/>
      <c r="TZH511" s="45"/>
      <c r="TZN511" s="20"/>
      <c r="TZO511" s="20"/>
      <c r="TZP511" s="45"/>
      <c r="TZV511" s="20"/>
      <c r="TZW511" s="20"/>
      <c r="TZX511" s="45"/>
      <c r="UAD511" s="20"/>
      <c r="UAE511" s="20"/>
      <c r="UAF511" s="45"/>
      <c r="UAL511" s="20"/>
      <c r="UAM511" s="20"/>
      <c r="UAN511" s="45"/>
      <c r="UAT511" s="20"/>
      <c r="UAU511" s="20"/>
      <c r="UAV511" s="45"/>
      <c r="UBB511" s="20"/>
      <c r="UBC511" s="20"/>
      <c r="UBD511" s="45"/>
      <c r="UBJ511" s="20"/>
      <c r="UBK511" s="20"/>
      <c r="UBL511" s="45"/>
      <c r="UBR511" s="20"/>
      <c r="UBS511" s="20"/>
      <c r="UBT511" s="45"/>
      <c r="UBZ511" s="20"/>
      <c r="UCA511" s="20"/>
      <c r="UCB511" s="45"/>
      <c r="UCH511" s="20"/>
      <c r="UCI511" s="20"/>
      <c r="UCJ511" s="45"/>
      <c r="UCP511" s="20"/>
      <c r="UCQ511" s="20"/>
      <c r="UCR511" s="45"/>
      <c r="UCX511" s="20"/>
      <c r="UCY511" s="20"/>
      <c r="UCZ511" s="45"/>
      <c r="UDF511" s="20"/>
      <c r="UDG511" s="20"/>
      <c r="UDH511" s="45"/>
      <c r="UDN511" s="20"/>
      <c r="UDO511" s="20"/>
      <c r="UDP511" s="45"/>
      <c r="UDV511" s="20"/>
      <c r="UDW511" s="20"/>
      <c r="UDX511" s="45"/>
      <c r="UED511" s="20"/>
      <c r="UEE511" s="20"/>
      <c r="UEF511" s="45"/>
      <c r="UEL511" s="20"/>
      <c r="UEM511" s="20"/>
      <c r="UEN511" s="45"/>
      <c r="UET511" s="20"/>
      <c r="UEU511" s="20"/>
      <c r="UEV511" s="45"/>
      <c r="UFB511" s="20"/>
      <c r="UFC511" s="20"/>
      <c r="UFD511" s="45"/>
      <c r="UFJ511" s="20"/>
      <c r="UFK511" s="20"/>
      <c r="UFL511" s="45"/>
      <c r="UFR511" s="20"/>
      <c r="UFS511" s="20"/>
      <c r="UFT511" s="45"/>
      <c r="UFZ511" s="20"/>
      <c r="UGA511" s="20"/>
      <c r="UGB511" s="45"/>
      <c r="UGH511" s="20"/>
      <c r="UGI511" s="20"/>
      <c r="UGJ511" s="45"/>
      <c r="UGP511" s="20"/>
      <c r="UGQ511" s="20"/>
      <c r="UGR511" s="45"/>
      <c r="UGX511" s="20"/>
      <c r="UGY511" s="20"/>
      <c r="UGZ511" s="45"/>
      <c r="UHF511" s="20"/>
      <c r="UHG511" s="20"/>
      <c r="UHH511" s="45"/>
      <c r="UHN511" s="20"/>
      <c r="UHO511" s="20"/>
      <c r="UHP511" s="45"/>
      <c r="UHV511" s="20"/>
      <c r="UHW511" s="20"/>
      <c r="UHX511" s="45"/>
      <c r="UID511" s="20"/>
      <c r="UIE511" s="20"/>
      <c r="UIF511" s="45"/>
      <c r="UIL511" s="20"/>
      <c r="UIM511" s="20"/>
      <c r="UIN511" s="45"/>
      <c r="UIT511" s="20"/>
      <c r="UIU511" s="20"/>
      <c r="UIV511" s="45"/>
      <c r="UJB511" s="20"/>
      <c r="UJC511" s="20"/>
      <c r="UJD511" s="45"/>
      <c r="UJJ511" s="20"/>
      <c r="UJK511" s="20"/>
      <c r="UJL511" s="45"/>
      <c r="UJR511" s="20"/>
      <c r="UJS511" s="20"/>
      <c r="UJT511" s="45"/>
      <c r="UJZ511" s="20"/>
      <c r="UKA511" s="20"/>
      <c r="UKB511" s="45"/>
      <c r="UKH511" s="20"/>
      <c r="UKI511" s="20"/>
      <c r="UKJ511" s="45"/>
      <c r="UKP511" s="20"/>
      <c r="UKQ511" s="20"/>
      <c r="UKR511" s="45"/>
      <c r="UKX511" s="20"/>
      <c r="UKY511" s="20"/>
      <c r="UKZ511" s="45"/>
      <c r="ULF511" s="20"/>
      <c r="ULG511" s="20"/>
      <c r="ULH511" s="45"/>
      <c r="ULN511" s="20"/>
      <c r="ULO511" s="20"/>
      <c r="ULP511" s="45"/>
      <c r="ULV511" s="20"/>
      <c r="ULW511" s="20"/>
      <c r="ULX511" s="45"/>
      <c r="UMD511" s="20"/>
      <c r="UME511" s="20"/>
      <c r="UMF511" s="45"/>
      <c r="UML511" s="20"/>
      <c r="UMM511" s="20"/>
      <c r="UMN511" s="45"/>
      <c r="UMT511" s="20"/>
      <c r="UMU511" s="20"/>
      <c r="UMV511" s="45"/>
      <c r="UNB511" s="20"/>
      <c r="UNC511" s="20"/>
      <c r="UND511" s="45"/>
      <c r="UNJ511" s="20"/>
      <c r="UNK511" s="20"/>
      <c r="UNL511" s="45"/>
      <c r="UNR511" s="20"/>
      <c r="UNS511" s="20"/>
      <c r="UNT511" s="45"/>
      <c r="UNZ511" s="20"/>
      <c r="UOA511" s="20"/>
      <c r="UOB511" s="45"/>
      <c r="UOH511" s="20"/>
      <c r="UOI511" s="20"/>
      <c r="UOJ511" s="45"/>
      <c r="UOP511" s="20"/>
      <c r="UOQ511" s="20"/>
      <c r="UOR511" s="45"/>
      <c r="UOX511" s="20"/>
      <c r="UOY511" s="20"/>
      <c r="UOZ511" s="45"/>
      <c r="UPF511" s="20"/>
      <c r="UPG511" s="20"/>
      <c r="UPH511" s="45"/>
      <c r="UPN511" s="20"/>
      <c r="UPO511" s="20"/>
      <c r="UPP511" s="45"/>
      <c r="UPV511" s="20"/>
      <c r="UPW511" s="20"/>
      <c r="UPX511" s="45"/>
      <c r="UQD511" s="20"/>
      <c r="UQE511" s="20"/>
      <c r="UQF511" s="45"/>
      <c r="UQL511" s="20"/>
      <c r="UQM511" s="20"/>
      <c r="UQN511" s="45"/>
      <c r="UQT511" s="20"/>
      <c r="UQU511" s="20"/>
      <c r="UQV511" s="45"/>
      <c r="URB511" s="20"/>
      <c r="URC511" s="20"/>
      <c r="URD511" s="45"/>
      <c r="URJ511" s="20"/>
      <c r="URK511" s="20"/>
      <c r="URL511" s="45"/>
      <c r="URR511" s="20"/>
      <c r="URS511" s="20"/>
      <c r="URT511" s="45"/>
      <c r="URZ511" s="20"/>
      <c r="USA511" s="20"/>
      <c r="USB511" s="45"/>
      <c r="USH511" s="20"/>
      <c r="USI511" s="20"/>
      <c r="USJ511" s="45"/>
      <c r="USP511" s="20"/>
      <c r="USQ511" s="20"/>
      <c r="USR511" s="45"/>
      <c r="USX511" s="20"/>
      <c r="USY511" s="20"/>
      <c r="USZ511" s="45"/>
      <c r="UTF511" s="20"/>
      <c r="UTG511" s="20"/>
      <c r="UTH511" s="45"/>
      <c r="UTN511" s="20"/>
      <c r="UTO511" s="20"/>
      <c r="UTP511" s="45"/>
      <c r="UTV511" s="20"/>
      <c r="UTW511" s="20"/>
      <c r="UTX511" s="45"/>
      <c r="UUD511" s="20"/>
      <c r="UUE511" s="20"/>
      <c r="UUF511" s="45"/>
      <c r="UUL511" s="20"/>
      <c r="UUM511" s="20"/>
      <c r="UUN511" s="45"/>
      <c r="UUT511" s="20"/>
      <c r="UUU511" s="20"/>
      <c r="UUV511" s="45"/>
      <c r="UVB511" s="20"/>
      <c r="UVC511" s="20"/>
      <c r="UVD511" s="45"/>
      <c r="UVJ511" s="20"/>
      <c r="UVK511" s="20"/>
      <c r="UVL511" s="45"/>
      <c r="UVR511" s="20"/>
      <c r="UVS511" s="20"/>
      <c r="UVT511" s="45"/>
      <c r="UVZ511" s="20"/>
      <c r="UWA511" s="20"/>
      <c r="UWB511" s="45"/>
      <c r="UWH511" s="20"/>
      <c r="UWI511" s="20"/>
      <c r="UWJ511" s="45"/>
      <c r="UWP511" s="20"/>
      <c r="UWQ511" s="20"/>
      <c r="UWR511" s="45"/>
      <c r="UWX511" s="20"/>
      <c r="UWY511" s="20"/>
      <c r="UWZ511" s="45"/>
      <c r="UXF511" s="20"/>
      <c r="UXG511" s="20"/>
      <c r="UXH511" s="45"/>
      <c r="UXN511" s="20"/>
      <c r="UXO511" s="20"/>
      <c r="UXP511" s="45"/>
      <c r="UXV511" s="20"/>
      <c r="UXW511" s="20"/>
      <c r="UXX511" s="45"/>
      <c r="UYD511" s="20"/>
      <c r="UYE511" s="20"/>
      <c r="UYF511" s="45"/>
      <c r="UYL511" s="20"/>
      <c r="UYM511" s="20"/>
      <c r="UYN511" s="45"/>
      <c r="UYT511" s="20"/>
      <c r="UYU511" s="20"/>
      <c r="UYV511" s="45"/>
      <c r="UZB511" s="20"/>
      <c r="UZC511" s="20"/>
      <c r="UZD511" s="45"/>
      <c r="UZJ511" s="20"/>
      <c r="UZK511" s="20"/>
      <c r="UZL511" s="45"/>
      <c r="UZR511" s="20"/>
      <c r="UZS511" s="20"/>
      <c r="UZT511" s="45"/>
      <c r="UZZ511" s="20"/>
      <c r="VAA511" s="20"/>
      <c r="VAB511" s="45"/>
      <c r="VAH511" s="20"/>
      <c r="VAI511" s="20"/>
      <c r="VAJ511" s="45"/>
      <c r="VAP511" s="20"/>
      <c r="VAQ511" s="20"/>
      <c r="VAR511" s="45"/>
      <c r="VAX511" s="20"/>
      <c r="VAY511" s="20"/>
      <c r="VAZ511" s="45"/>
      <c r="VBF511" s="20"/>
      <c r="VBG511" s="20"/>
      <c r="VBH511" s="45"/>
      <c r="VBN511" s="20"/>
      <c r="VBO511" s="20"/>
      <c r="VBP511" s="45"/>
      <c r="VBV511" s="20"/>
      <c r="VBW511" s="20"/>
      <c r="VBX511" s="45"/>
      <c r="VCD511" s="20"/>
      <c r="VCE511" s="20"/>
      <c r="VCF511" s="45"/>
      <c r="VCL511" s="20"/>
      <c r="VCM511" s="20"/>
      <c r="VCN511" s="45"/>
      <c r="VCT511" s="20"/>
      <c r="VCU511" s="20"/>
      <c r="VCV511" s="45"/>
      <c r="VDB511" s="20"/>
      <c r="VDC511" s="20"/>
      <c r="VDD511" s="45"/>
      <c r="VDJ511" s="20"/>
      <c r="VDK511" s="20"/>
      <c r="VDL511" s="45"/>
      <c r="VDR511" s="20"/>
      <c r="VDS511" s="20"/>
      <c r="VDT511" s="45"/>
      <c r="VDZ511" s="20"/>
      <c r="VEA511" s="20"/>
      <c r="VEB511" s="45"/>
      <c r="VEH511" s="20"/>
      <c r="VEI511" s="20"/>
      <c r="VEJ511" s="45"/>
      <c r="VEP511" s="20"/>
      <c r="VEQ511" s="20"/>
      <c r="VER511" s="45"/>
      <c r="VEX511" s="20"/>
      <c r="VEY511" s="20"/>
      <c r="VEZ511" s="45"/>
      <c r="VFF511" s="20"/>
      <c r="VFG511" s="20"/>
      <c r="VFH511" s="45"/>
      <c r="VFN511" s="20"/>
      <c r="VFO511" s="20"/>
      <c r="VFP511" s="45"/>
      <c r="VFV511" s="20"/>
      <c r="VFW511" s="20"/>
      <c r="VFX511" s="45"/>
      <c r="VGD511" s="20"/>
      <c r="VGE511" s="20"/>
      <c r="VGF511" s="45"/>
      <c r="VGL511" s="20"/>
      <c r="VGM511" s="20"/>
      <c r="VGN511" s="45"/>
      <c r="VGT511" s="20"/>
      <c r="VGU511" s="20"/>
      <c r="VGV511" s="45"/>
      <c r="VHB511" s="20"/>
      <c r="VHC511" s="20"/>
      <c r="VHD511" s="45"/>
      <c r="VHJ511" s="20"/>
      <c r="VHK511" s="20"/>
      <c r="VHL511" s="45"/>
      <c r="VHR511" s="20"/>
      <c r="VHS511" s="20"/>
      <c r="VHT511" s="45"/>
      <c r="VHZ511" s="20"/>
      <c r="VIA511" s="20"/>
      <c r="VIB511" s="45"/>
      <c r="VIH511" s="20"/>
      <c r="VII511" s="20"/>
      <c r="VIJ511" s="45"/>
      <c r="VIP511" s="20"/>
      <c r="VIQ511" s="20"/>
      <c r="VIR511" s="45"/>
      <c r="VIX511" s="20"/>
      <c r="VIY511" s="20"/>
      <c r="VIZ511" s="45"/>
      <c r="VJF511" s="20"/>
      <c r="VJG511" s="20"/>
      <c r="VJH511" s="45"/>
      <c r="VJN511" s="20"/>
      <c r="VJO511" s="20"/>
      <c r="VJP511" s="45"/>
      <c r="VJV511" s="20"/>
      <c r="VJW511" s="20"/>
      <c r="VJX511" s="45"/>
      <c r="VKD511" s="20"/>
      <c r="VKE511" s="20"/>
      <c r="VKF511" s="45"/>
      <c r="VKL511" s="20"/>
      <c r="VKM511" s="20"/>
      <c r="VKN511" s="45"/>
      <c r="VKT511" s="20"/>
      <c r="VKU511" s="20"/>
      <c r="VKV511" s="45"/>
      <c r="VLB511" s="20"/>
      <c r="VLC511" s="20"/>
      <c r="VLD511" s="45"/>
      <c r="VLJ511" s="20"/>
      <c r="VLK511" s="20"/>
      <c r="VLL511" s="45"/>
      <c r="VLR511" s="20"/>
      <c r="VLS511" s="20"/>
      <c r="VLT511" s="45"/>
      <c r="VLZ511" s="20"/>
      <c r="VMA511" s="20"/>
      <c r="VMB511" s="45"/>
      <c r="VMH511" s="20"/>
      <c r="VMI511" s="20"/>
      <c r="VMJ511" s="45"/>
      <c r="VMP511" s="20"/>
      <c r="VMQ511" s="20"/>
      <c r="VMR511" s="45"/>
      <c r="VMX511" s="20"/>
      <c r="VMY511" s="20"/>
      <c r="VMZ511" s="45"/>
      <c r="VNF511" s="20"/>
      <c r="VNG511" s="20"/>
      <c r="VNH511" s="45"/>
      <c r="VNN511" s="20"/>
      <c r="VNO511" s="20"/>
      <c r="VNP511" s="45"/>
      <c r="VNV511" s="20"/>
      <c r="VNW511" s="20"/>
      <c r="VNX511" s="45"/>
      <c r="VOD511" s="20"/>
      <c r="VOE511" s="20"/>
      <c r="VOF511" s="45"/>
      <c r="VOL511" s="20"/>
      <c r="VOM511" s="20"/>
      <c r="VON511" s="45"/>
      <c r="VOT511" s="20"/>
      <c r="VOU511" s="20"/>
      <c r="VOV511" s="45"/>
      <c r="VPB511" s="20"/>
      <c r="VPC511" s="20"/>
      <c r="VPD511" s="45"/>
      <c r="VPJ511" s="20"/>
      <c r="VPK511" s="20"/>
      <c r="VPL511" s="45"/>
      <c r="VPR511" s="20"/>
      <c r="VPS511" s="20"/>
      <c r="VPT511" s="45"/>
      <c r="VPZ511" s="20"/>
      <c r="VQA511" s="20"/>
      <c r="VQB511" s="45"/>
      <c r="VQH511" s="20"/>
      <c r="VQI511" s="20"/>
      <c r="VQJ511" s="45"/>
      <c r="VQP511" s="20"/>
      <c r="VQQ511" s="20"/>
      <c r="VQR511" s="45"/>
      <c r="VQX511" s="20"/>
      <c r="VQY511" s="20"/>
      <c r="VQZ511" s="45"/>
      <c r="VRF511" s="20"/>
      <c r="VRG511" s="20"/>
      <c r="VRH511" s="45"/>
      <c r="VRN511" s="20"/>
      <c r="VRO511" s="20"/>
      <c r="VRP511" s="45"/>
      <c r="VRV511" s="20"/>
      <c r="VRW511" s="20"/>
      <c r="VRX511" s="45"/>
      <c r="VSD511" s="20"/>
      <c r="VSE511" s="20"/>
      <c r="VSF511" s="45"/>
      <c r="VSL511" s="20"/>
      <c r="VSM511" s="20"/>
      <c r="VSN511" s="45"/>
      <c r="VST511" s="20"/>
      <c r="VSU511" s="20"/>
      <c r="VSV511" s="45"/>
      <c r="VTB511" s="20"/>
      <c r="VTC511" s="20"/>
      <c r="VTD511" s="45"/>
      <c r="VTJ511" s="20"/>
      <c r="VTK511" s="20"/>
      <c r="VTL511" s="45"/>
      <c r="VTR511" s="20"/>
      <c r="VTS511" s="20"/>
      <c r="VTT511" s="45"/>
      <c r="VTZ511" s="20"/>
      <c r="VUA511" s="20"/>
      <c r="VUB511" s="45"/>
      <c r="VUH511" s="20"/>
      <c r="VUI511" s="20"/>
      <c r="VUJ511" s="45"/>
      <c r="VUP511" s="20"/>
      <c r="VUQ511" s="20"/>
      <c r="VUR511" s="45"/>
      <c r="VUX511" s="20"/>
      <c r="VUY511" s="20"/>
      <c r="VUZ511" s="45"/>
      <c r="VVF511" s="20"/>
      <c r="VVG511" s="20"/>
      <c r="VVH511" s="45"/>
      <c r="VVN511" s="20"/>
      <c r="VVO511" s="20"/>
      <c r="VVP511" s="45"/>
      <c r="VVV511" s="20"/>
      <c r="VVW511" s="20"/>
      <c r="VVX511" s="45"/>
      <c r="VWD511" s="20"/>
      <c r="VWE511" s="20"/>
      <c r="VWF511" s="45"/>
      <c r="VWL511" s="20"/>
      <c r="VWM511" s="20"/>
      <c r="VWN511" s="45"/>
      <c r="VWT511" s="20"/>
      <c r="VWU511" s="20"/>
      <c r="VWV511" s="45"/>
      <c r="VXB511" s="20"/>
      <c r="VXC511" s="20"/>
      <c r="VXD511" s="45"/>
      <c r="VXJ511" s="20"/>
      <c r="VXK511" s="20"/>
      <c r="VXL511" s="45"/>
      <c r="VXR511" s="20"/>
      <c r="VXS511" s="20"/>
      <c r="VXT511" s="45"/>
      <c r="VXZ511" s="20"/>
      <c r="VYA511" s="20"/>
      <c r="VYB511" s="45"/>
      <c r="VYH511" s="20"/>
      <c r="VYI511" s="20"/>
      <c r="VYJ511" s="45"/>
      <c r="VYP511" s="20"/>
      <c r="VYQ511" s="20"/>
      <c r="VYR511" s="45"/>
      <c r="VYX511" s="20"/>
      <c r="VYY511" s="20"/>
      <c r="VYZ511" s="45"/>
      <c r="VZF511" s="20"/>
      <c r="VZG511" s="20"/>
      <c r="VZH511" s="45"/>
      <c r="VZN511" s="20"/>
      <c r="VZO511" s="20"/>
      <c r="VZP511" s="45"/>
      <c r="VZV511" s="20"/>
      <c r="VZW511" s="20"/>
      <c r="VZX511" s="45"/>
      <c r="WAD511" s="20"/>
      <c r="WAE511" s="20"/>
      <c r="WAF511" s="45"/>
      <c r="WAL511" s="20"/>
      <c r="WAM511" s="20"/>
      <c r="WAN511" s="45"/>
      <c r="WAT511" s="20"/>
      <c r="WAU511" s="20"/>
      <c r="WAV511" s="45"/>
      <c r="WBB511" s="20"/>
      <c r="WBC511" s="20"/>
      <c r="WBD511" s="45"/>
      <c r="WBJ511" s="20"/>
      <c r="WBK511" s="20"/>
      <c r="WBL511" s="45"/>
      <c r="WBR511" s="20"/>
      <c r="WBS511" s="20"/>
      <c r="WBT511" s="45"/>
      <c r="WBZ511" s="20"/>
      <c r="WCA511" s="20"/>
      <c r="WCB511" s="45"/>
      <c r="WCH511" s="20"/>
      <c r="WCI511" s="20"/>
      <c r="WCJ511" s="45"/>
      <c r="WCP511" s="20"/>
      <c r="WCQ511" s="20"/>
      <c r="WCR511" s="45"/>
      <c r="WCX511" s="20"/>
      <c r="WCY511" s="20"/>
      <c r="WCZ511" s="45"/>
      <c r="WDF511" s="20"/>
      <c r="WDG511" s="20"/>
      <c r="WDH511" s="45"/>
      <c r="WDN511" s="20"/>
      <c r="WDO511" s="20"/>
      <c r="WDP511" s="45"/>
      <c r="WDV511" s="20"/>
      <c r="WDW511" s="20"/>
      <c r="WDX511" s="45"/>
      <c r="WED511" s="20"/>
      <c r="WEE511" s="20"/>
      <c r="WEF511" s="45"/>
      <c r="WEL511" s="20"/>
      <c r="WEM511" s="20"/>
      <c r="WEN511" s="45"/>
      <c r="WET511" s="20"/>
      <c r="WEU511" s="20"/>
      <c r="WEV511" s="45"/>
      <c r="WFB511" s="20"/>
      <c r="WFC511" s="20"/>
      <c r="WFD511" s="45"/>
      <c r="WFJ511" s="20"/>
      <c r="WFK511" s="20"/>
      <c r="WFL511" s="45"/>
      <c r="WFR511" s="20"/>
      <c r="WFS511" s="20"/>
      <c r="WFT511" s="45"/>
      <c r="WFZ511" s="20"/>
      <c r="WGA511" s="20"/>
      <c r="WGB511" s="45"/>
      <c r="WGH511" s="20"/>
      <c r="WGI511" s="20"/>
      <c r="WGJ511" s="45"/>
      <c r="WGP511" s="20"/>
      <c r="WGQ511" s="20"/>
      <c r="WGR511" s="45"/>
      <c r="WGX511" s="20"/>
      <c r="WGY511" s="20"/>
      <c r="WGZ511" s="45"/>
      <c r="WHF511" s="20"/>
      <c r="WHG511" s="20"/>
      <c r="WHH511" s="45"/>
      <c r="WHN511" s="20"/>
      <c r="WHO511" s="20"/>
      <c r="WHP511" s="45"/>
      <c r="WHV511" s="20"/>
      <c r="WHW511" s="20"/>
      <c r="WHX511" s="45"/>
      <c r="WID511" s="20"/>
      <c r="WIE511" s="20"/>
      <c r="WIF511" s="45"/>
      <c r="WIL511" s="20"/>
      <c r="WIM511" s="20"/>
      <c r="WIN511" s="45"/>
      <c r="WIT511" s="20"/>
      <c r="WIU511" s="20"/>
      <c r="WIV511" s="45"/>
      <c r="WJB511" s="20"/>
      <c r="WJC511" s="20"/>
      <c r="WJD511" s="45"/>
      <c r="WJJ511" s="20"/>
      <c r="WJK511" s="20"/>
      <c r="WJL511" s="45"/>
      <c r="WJR511" s="20"/>
      <c r="WJS511" s="20"/>
      <c r="WJT511" s="45"/>
      <c r="WJZ511" s="20"/>
      <c r="WKA511" s="20"/>
      <c r="WKB511" s="45"/>
      <c r="WKH511" s="20"/>
      <c r="WKI511" s="20"/>
      <c r="WKJ511" s="45"/>
      <c r="WKP511" s="20"/>
      <c r="WKQ511" s="20"/>
      <c r="WKR511" s="45"/>
      <c r="WKX511" s="20"/>
      <c r="WKY511" s="20"/>
      <c r="WKZ511" s="45"/>
      <c r="WLF511" s="20"/>
      <c r="WLG511" s="20"/>
      <c r="WLH511" s="45"/>
      <c r="WLN511" s="20"/>
      <c r="WLO511" s="20"/>
      <c r="WLP511" s="45"/>
      <c r="WLV511" s="20"/>
      <c r="WLW511" s="20"/>
      <c r="WLX511" s="45"/>
      <c r="WMD511" s="20"/>
      <c r="WME511" s="20"/>
      <c r="WMF511" s="45"/>
      <c r="WML511" s="20"/>
      <c r="WMM511" s="20"/>
      <c r="WMN511" s="45"/>
      <c r="WMT511" s="20"/>
      <c r="WMU511" s="20"/>
      <c r="WMV511" s="45"/>
      <c r="WNB511" s="20"/>
      <c r="WNC511" s="20"/>
      <c r="WND511" s="45"/>
      <c r="WNJ511" s="20"/>
      <c r="WNK511" s="20"/>
      <c r="WNL511" s="45"/>
      <c r="WNR511" s="20"/>
      <c r="WNS511" s="20"/>
      <c r="WNT511" s="45"/>
      <c r="WNZ511" s="20"/>
      <c r="WOA511" s="20"/>
      <c r="WOB511" s="45"/>
      <c r="WOH511" s="20"/>
      <c r="WOI511" s="20"/>
      <c r="WOJ511" s="45"/>
      <c r="WOP511" s="20"/>
      <c r="WOQ511" s="20"/>
      <c r="WOR511" s="45"/>
      <c r="WOX511" s="20"/>
      <c r="WOY511" s="20"/>
      <c r="WOZ511" s="45"/>
      <c r="WPF511" s="20"/>
      <c r="WPG511" s="20"/>
      <c r="WPH511" s="45"/>
      <c r="WPN511" s="20"/>
      <c r="WPO511" s="20"/>
      <c r="WPP511" s="45"/>
      <c r="WPV511" s="20"/>
      <c r="WPW511" s="20"/>
      <c r="WPX511" s="45"/>
      <c r="WQD511" s="20"/>
      <c r="WQE511" s="20"/>
      <c r="WQF511" s="45"/>
      <c r="WQL511" s="20"/>
      <c r="WQM511" s="20"/>
      <c r="WQN511" s="45"/>
      <c r="WQT511" s="20"/>
      <c r="WQU511" s="20"/>
      <c r="WQV511" s="45"/>
      <c r="WRB511" s="20"/>
      <c r="WRC511" s="20"/>
      <c r="WRD511" s="45"/>
      <c r="WRJ511" s="20"/>
      <c r="WRK511" s="20"/>
      <c r="WRL511" s="45"/>
      <c r="WRR511" s="20"/>
      <c r="WRS511" s="20"/>
      <c r="WRT511" s="45"/>
      <c r="WRZ511" s="20"/>
      <c r="WSA511" s="20"/>
      <c r="WSB511" s="45"/>
      <c r="WSH511" s="20"/>
      <c r="WSI511" s="20"/>
      <c r="WSJ511" s="45"/>
      <c r="WSP511" s="20"/>
      <c r="WSQ511" s="20"/>
      <c r="WSR511" s="45"/>
      <c r="WSX511" s="20"/>
      <c r="WSY511" s="20"/>
      <c r="WSZ511" s="45"/>
      <c r="WTF511" s="20"/>
      <c r="WTG511" s="20"/>
      <c r="WTH511" s="45"/>
      <c r="WTN511" s="20"/>
      <c r="WTO511" s="20"/>
      <c r="WTP511" s="45"/>
      <c r="WTV511" s="20"/>
      <c r="WTW511" s="20"/>
      <c r="WTX511" s="45"/>
      <c r="WUD511" s="20"/>
      <c r="WUE511" s="20"/>
      <c r="WUF511" s="45"/>
      <c r="WUL511" s="20"/>
      <c r="WUM511" s="20"/>
      <c r="WUN511" s="45"/>
      <c r="WUT511" s="20"/>
      <c r="WUU511" s="20"/>
      <c r="WUV511" s="45"/>
      <c r="WVB511" s="20"/>
      <c r="WVC511" s="20"/>
      <c r="WVD511" s="45"/>
      <c r="WVJ511" s="20"/>
      <c r="WVK511" s="20"/>
      <c r="WVL511" s="45"/>
      <c r="WVR511" s="20"/>
      <c r="WVS511" s="20"/>
      <c r="WVT511" s="45"/>
      <c r="WVZ511" s="20"/>
      <c r="WWA511" s="20"/>
      <c r="WWB511" s="45"/>
      <c r="WWH511" s="20"/>
      <c r="WWI511" s="20"/>
      <c r="WWJ511" s="45"/>
      <c r="WWP511" s="20"/>
      <c r="WWQ511" s="20"/>
      <c r="WWR511" s="45"/>
      <c r="WWX511" s="20"/>
      <c r="WWY511" s="20"/>
      <c r="WWZ511" s="45"/>
      <c r="WXF511" s="20"/>
      <c r="WXG511" s="20"/>
      <c r="WXH511" s="45"/>
      <c r="WXN511" s="20"/>
      <c r="WXO511" s="20"/>
      <c r="WXP511" s="45"/>
      <c r="WXV511" s="20"/>
      <c r="WXW511" s="20"/>
      <c r="WXX511" s="45"/>
      <c r="WYD511" s="20"/>
      <c r="WYE511" s="20"/>
      <c r="WYF511" s="45"/>
      <c r="WYL511" s="20"/>
      <c r="WYM511" s="20"/>
      <c r="WYN511" s="45"/>
      <c r="WYT511" s="20"/>
      <c r="WYU511" s="20"/>
      <c r="WYV511" s="45"/>
      <c r="WZB511" s="20"/>
      <c r="WZC511" s="20"/>
      <c r="WZD511" s="45"/>
      <c r="WZJ511" s="20"/>
      <c r="WZK511" s="20"/>
      <c r="WZL511" s="45"/>
      <c r="WZR511" s="20"/>
      <c r="WZS511" s="20"/>
      <c r="WZT511" s="45"/>
      <c r="WZZ511" s="20"/>
      <c r="XAA511" s="20"/>
      <c r="XAB511" s="45"/>
      <c r="XAH511" s="20"/>
      <c r="XAI511" s="20"/>
      <c r="XAJ511" s="45"/>
      <c r="XAP511" s="20"/>
      <c r="XAQ511" s="20"/>
      <c r="XAR511" s="45"/>
      <c r="XAX511" s="20"/>
      <c r="XAY511" s="20"/>
      <c r="XAZ511" s="45"/>
      <c r="XBF511" s="20"/>
      <c r="XBG511" s="20"/>
      <c r="XBH511" s="45"/>
      <c r="XBN511" s="20"/>
      <c r="XBO511" s="20"/>
      <c r="XBP511" s="45"/>
      <c r="XBV511" s="20"/>
      <c r="XBW511" s="20"/>
      <c r="XBX511" s="45"/>
      <c r="XCD511" s="20"/>
      <c r="XCE511" s="20"/>
      <c r="XCF511" s="45"/>
      <c r="XCL511" s="20"/>
      <c r="XCM511" s="20"/>
      <c r="XCN511" s="45"/>
      <c r="XCT511" s="20"/>
      <c r="XCU511" s="20"/>
      <c r="XCV511" s="45"/>
      <c r="XDB511" s="20"/>
      <c r="XDC511" s="20"/>
      <c r="XDD511" s="45"/>
      <c r="XDJ511" s="20"/>
      <c r="XDK511" s="20"/>
      <c r="XDL511" s="45"/>
      <c r="XDR511" s="20"/>
      <c r="XDS511" s="20"/>
      <c r="XDT511" s="45"/>
      <c r="XDZ511" s="20"/>
      <c r="XEA511" s="20"/>
      <c r="XEB511" s="45"/>
      <c r="XEH511" s="20"/>
      <c r="XEI511" s="20"/>
      <c r="XEJ511" s="45"/>
      <c r="XEP511" s="20"/>
      <c r="XEQ511" s="20"/>
      <c r="XER511" s="45"/>
      <c r="XEX511" s="20"/>
      <c r="XEY511" s="20"/>
      <c r="XEZ511" s="45"/>
    </row>
    <row r="512" spans="2:1020 1026:2044 2050:3068 3074:4092 4098:5116 5122:6140 6146:7164 7170:8188 8194:9212 9218:10236 10242:11260 11266:12284 12290:13308 13314:14332 14338:15356 15362:16380" ht="15.75" customHeight="1">
      <c r="B512" s="91"/>
      <c r="C512" s="91"/>
      <c r="D512" s="91"/>
      <c r="E512" s="91"/>
      <c r="F512" s="91"/>
      <c r="G512" s="91"/>
      <c r="H512" s="91"/>
      <c r="I512" s="91"/>
      <c r="J512" s="20"/>
    </row>
    <row r="513" spans="2:9">
      <c r="B513" s="9"/>
      <c r="C513" s="9"/>
      <c r="D513" s="9"/>
      <c r="E513" s="9"/>
      <c r="F513" s="9"/>
      <c r="G513" s="9"/>
      <c r="H513" s="9"/>
      <c r="I513" s="9"/>
    </row>
    <row r="514" spans="2:9">
      <c r="B514" s="9"/>
      <c r="C514" s="9"/>
      <c r="D514" s="9"/>
      <c r="E514" s="9"/>
      <c r="F514" s="9"/>
      <c r="G514" s="9"/>
      <c r="H514" s="9"/>
      <c r="I514" s="9"/>
    </row>
    <row r="515" spans="2:9" ht="17.25" customHeight="1">
      <c r="B515" s="87" t="s">
        <v>13</v>
      </c>
      <c r="C515" s="87"/>
      <c r="D515" s="9" t="s">
        <v>125</v>
      </c>
      <c r="E515" s="9"/>
      <c r="F515" s="9"/>
      <c r="G515" s="9"/>
      <c r="H515" s="9"/>
      <c r="I515" s="9"/>
    </row>
    <row r="516" spans="2:9" ht="15.75" customHeight="1">
      <c r="B516" s="92" t="s">
        <v>83</v>
      </c>
      <c r="C516" s="92"/>
      <c r="D516" s="93">
        <f>F314</f>
        <v>9398</v>
      </c>
      <c r="E516" s="9"/>
      <c r="F516" s="9"/>
      <c r="G516" s="9"/>
      <c r="H516" s="9"/>
      <c r="I516" s="9"/>
    </row>
    <row r="517" spans="2:9" ht="15.75" customHeight="1">
      <c r="B517" s="92"/>
      <c r="C517" s="92"/>
      <c r="D517" s="93"/>
      <c r="E517" s="9"/>
      <c r="F517" s="9"/>
      <c r="G517" s="9"/>
      <c r="H517" s="9"/>
      <c r="I517" s="9"/>
    </row>
    <row r="518" spans="2:9" ht="15.75" customHeight="1">
      <c r="B518" s="87" t="s">
        <v>84</v>
      </c>
      <c r="C518" s="87"/>
      <c r="D518" s="9"/>
      <c r="E518" s="9"/>
      <c r="F518" s="9"/>
      <c r="G518" s="9"/>
      <c r="H518" s="9"/>
      <c r="I518" s="9"/>
    </row>
    <row r="519" spans="2:9">
      <c r="B519" s="9"/>
      <c r="C519" s="9"/>
      <c r="D519" s="9"/>
      <c r="E519" s="9"/>
      <c r="F519" s="9"/>
      <c r="G519" s="9"/>
      <c r="H519" s="9"/>
      <c r="I519" s="9"/>
    </row>
    <row r="520" spans="2:9" ht="15.75" customHeight="1">
      <c r="B520" s="92"/>
      <c r="C520" s="92"/>
      <c r="D520" s="128"/>
      <c r="E520" s="9"/>
      <c r="F520" s="9"/>
      <c r="G520" s="9"/>
      <c r="H520" s="9"/>
      <c r="I520" s="9"/>
    </row>
    <row r="521" spans="2:9" ht="15.75" customHeight="1">
      <c r="B521" s="92"/>
      <c r="C521" s="92"/>
      <c r="D521" s="128"/>
      <c r="E521" s="9"/>
      <c r="F521" s="9"/>
      <c r="G521" s="9"/>
      <c r="H521" s="9"/>
      <c r="I521" s="9"/>
    </row>
    <row r="522" spans="2:9" ht="15.75" customHeight="1">
      <c r="B522" s="87"/>
      <c r="C522" s="87"/>
      <c r="D522" s="9"/>
      <c r="E522" s="9"/>
      <c r="F522" s="9"/>
      <c r="G522" s="9"/>
      <c r="H522" s="9"/>
      <c r="I522" s="9"/>
    </row>
    <row r="523" spans="2:9">
      <c r="B523" s="9"/>
      <c r="C523" s="9"/>
      <c r="D523" s="9"/>
      <c r="E523" s="9"/>
      <c r="F523" s="9"/>
      <c r="G523" s="9"/>
      <c r="H523" s="9"/>
      <c r="I523" s="9"/>
    </row>
    <row r="524" spans="2:9">
      <c r="B524" s="9"/>
      <c r="C524" s="9"/>
      <c r="D524" s="9"/>
      <c r="E524" s="9"/>
      <c r="F524" s="9"/>
      <c r="G524" s="9"/>
      <c r="H524" s="9"/>
      <c r="I524" s="9"/>
    </row>
    <row r="525" spans="2:9">
      <c r="B525" s="9"/>
      <c r="C525" s="9"/>
      <c r="D525" s="9"/>
      <c r="E525" s="9"/>
      <c r="F525" s="9"/>
      <c r="G525" s="9"/>
      <c r="H525" s="9"/>
      <c r="I525" s="9"/>
    </row>
    <row r="526" spans="2:9">
      <c r="B526" s="9"/>
      <c r="C526" s="9"/>
      <c r="D526" s="9"/>
      <c r="E526" s="9"/>
      <c r="F526" s="9"/>
      <c r="G526" s="9"/>
      <c r="H526" s="9"/>
      <c r="I526" s="9"/>
    </row>
    <row r="527" spans="2:9">
      <c r="B527" s="48" t="s">
        <v>15</v>
      </c>
      <c r="C527" s="9"/>
      <c r="D527" s="9"/>
      <c r="E527" s="9"/>
      <c r="F527" s="9"/>
      <c r="G527" s="9"/>
      <c r="H527" s="9"/>
      <c r="I527" s="9"/>
    </row>
    <row r="528" spans="2:9">
      <c r="B528" s="48" t="s">
        <v>37</v>
      </c>
      <c r="C528" s="9"/>
      <c r="D528" s="9"/>
      <c r="E528" s="9"/>
      <c r="F528" s="9"/>
      <c r="G528" s="9"/>
      <c r="H528" s="9"/>
      <c r="I528" s="9"/>
    </row>
    <row r="529" spans="2:11" ht="14.25" customHeight="1">
      <c r="B529" s="9"/>
      <c r="C529" s="9"/>
      <c r="D529" s="9"/>
      <c r="E529" s="9"/>
      <c r="F529" s="9"/>
      <c r="G529" s="9"/>
      <c r="H529" s="9"/>
      <c r="I529" s="9"/>
    </row>
    <row r="530" spans="2:11" ht="18.75">
      <c r="K530" s="1"/>
    </row>
    <row r="531" spans="2:11" ht="18.75">
      <c r="B531" s="9"/>
      <c r="C531" s="9"/>
      <c r="D531" s="9"/>
      <c r="E531" s="9"/>
      <c r="F531" s="9"/>
      <c r="G531" s="9"/>
      <c r="H531" s="9"/>
      <c r="I531" s="9"/>
      <c r="K531" s="1"/>
    </row>
    <row r="532" spans="2:11">
      <c r="B532" s="9"/>
      <c r="C532" s="9"/>
      <c r="D532" s="9"/>
      <c r="E532" s="9"/>
      <c r="F532" s="9"/>
      <c r="G532" s="9"/>
      <c r="H532" s="9"/>
      <c r="I532" s="9"/>
    </row>
    <row r="533" spans="2:11">
      <c r="B533" s="87" t="s">
        <v>13</v>
      </c>
      <c r="C533" s="87"/>
      <c r="D533" s="9" t="s">
        <v>125</v>
      </c>
      <c r="E533" s="9"/>
      <c r="F533" s="9"/>
      <c r="G533" s="9"/>
      <c r="H533" s="9"/>
      <c r="I533" s="9"/>
    </row>
    <row r="534" spans="2:11">
      <c r="B534" s="92" t="s">
        <v>90</v>
      </c>
      <c r="C534" s="92"/>
      <c r="D534" s="93">
        <f>F297</f>
        <v>9546</v>
      </c>
      <c r="E534" s="9"/>
      <c r="F534" s="9"/>
      <c r="G534" s="9"/>
      <c r="H534" s="9"/>
      <c r="I534" s="9"/>
    </row>
    <row r="535" spans="2:11" ht="15.75" customHeight="1">
      <c r="B535" s="92"/>
      <c r="C535" s="92"/>
      <c r="D535" s="93"/>
      <c r="E535" s="9"/>
      <c r="F535" s="9"/>
      <c r="G535" s="9"/>
      <c r="H535" s="9"/>
      <c r="I535" s="9"/>
    </row>
    <row r="536" spans="2:11" ht="15.75" customHeight="1">
      <c r="B536" s="140" t="s">
        <v>41</v>
      </c>
      <c r="C536" s="140"/>
      <c r="D536" s="9"/>
      <c r="E536" s="9"/>
      <c r="F536" s="9"/>
      <c r="G536" s="9"/>
      <c r="H536" s="9"/>
      <c r="I536" s="9"/>
    </row>
    <row r="537" spans="2:11">
      <c r="B537" s="87" t="s">
        <v>99</v>
      </c>
      <c r="C537" s="87"/>
      <c r="D537" s="9"/>
      <c r="E537" s="9"/>
      <c r="F537" s="9"/>
      <c r="G537" s="9"/>
      <c r="H537" s="9"/>
      <c r="I537" s="9"/>
    </row>
    <row r="538" spans="2:11">
      <c r="B538" s="9"/>
      <c r="C538" s="9"/>
      <c r="D538" s="9"/>
      <c r="E538" s="9"/>
      <c r="F538" s="9"/>
      <c r="G538" s="9"/>
      <c r="H538" s="9"/>
      <c r="I538" s="9"/>
    </row>
    <row r="539" spans="2:11">
      <c r="B539" s="92" t="s">
        <v>91</v>
      </c>
      <c r="C539" s="92"/>
      <c r="D539" s="93">
        <f>F298</f>
        <v>8214</v>
      </c>
      <c r="E539" s="9"/>
      <c r="F539" s="9"/>
      <c r="G539" s="9"/>
      <c r="H539" s="9"/>
      <c r="I539" s="9"/>
    </row>
    <row r="540" spans="2:11" ht="15.75" customHeight="1">
      <c r="B540" s="92"/>
      <c r="C540" s="92"/>
      <c r="D540" s="93"/>
      <c r="E540" s="9"/>
      <c r="F540" s="9"/>
      <c r="G540" s="9"/>
      <c r="H540" s="9"/>
      <c r="I540" s="9"/>
    </row>
    <row r="541" spans="2:11" ht="15.75" customHeight="1">
      <c r="B541" s="140" t="s">
        <v>43</v>
      </c>
      <c r="C541" s="140"/>
      <c r="D541" s="9"/>
      <c r="E541" s="9"/>
      <c r="F541" s="9"/>
      <c r="G541" s="9"/>
      <c r="H541" s="9"/>
      <c r="I541" s="9"/>
    </row>
    <row r="542" spans="2:11">
      <c r="B542" s="87" t="s">
        <v>98</v>
      </c>
      <c r="C542" s="87"/>
      <c r="D542" s="9"/>
      <c r="E542" s="9"/>
      <c r="F542" s="9"/>
      <c r="G542" s="9"/>
      <c r="H542" s="9"/>
      <c r="I542" s="9"/>
    </row>
    <row r="543" spans="2:11">
      <c r="B543" s="87"/>
      <c r="C543" s="87"/>
      <c r="D543" s="9"/>
      <c r="E543" s="9"/>
      <c r="F543" s="9"/>
      <c r="G543" s="9"/>
      <c r="H543" s="9"/>
      <c r="I543" s="9"/>
    </row>
    <row r="544" spans="2:11">
      <c r="B544" s="48" t="s">
        <v>15</v>
      </c>
      <c r="C544" s="9"/>
      <c r="D544" s="9"/>
      <c r="E544" s="9"/>
      <c r="F544" s="9"/>
      <c r="G544" s="9"/>
      <c r="H544" s="9"/>
      <c r="I544" s="9"/>
    </row>
    <row r="545" spans="2:9">
      <c r="B545" s="48" t="s">
        <v>37</v>
      </c>
      <c r="C545" s="9"/>
      <c r="D545" s="9"/>
      <c r="E545" s="9"/>
      <c r="F545" s="9"/>
      <c r="G545" s="9"/>
      <c r="H545" s="9"/>
      <c r="I545" s="9"/>
    </row>
    <row r="546" spans="2:9" ht="15" customHeight="1">
      <c r="B546" s="9"/>
      <c r="C546" s="9"/>
      <c r="D546" s="9"/>
      <c r="E546" s="9"/>
      <c r="F546" s="9"/>
      <c r="G546" s="9"/>
      <c r="H546" s="9"/>
      <c r="I546" s="9"/>
    </row>
    <row r="547" spans="2:9" ht="9" customHeight="1">
      <c r="B547" s="20"/>
      <c r="C547" s="20"/>
      <c r="D547" s="45"/>
    </row>
    <row r="548" spans="2:9" ht="15" customHeight="1">
      <c r="B548" s="9"/>
      <c r="C548" s="9"/>
      <c r="D548" s="9"/>
      <c r="E548" s="9"/>
      <c r="F548" s="9"/>
      <c r="G548" s="9"/>
      <c r="H548" s="9"/>
      <c r="I548" s="9"/>
    </row>
    <row r="549" spans="2:9" ht="15" customHeight="1">
      <c r="B549" s="9"/>
      <c r="C549" s="9"/>
      <c r="D549" s="9"/>
      <c r="E549" s="9"/>
      <c r="F549" s="9"/>
      <c r="G549" s="9"/>
      <c r="H549" s="9"/>
      <c r="I549" s="9"/>
    </row>
    <row r="550" spans="2:9" ht="15" customHeight="1">
      <c r="B550" s="9"/>
      <c r="C550" s="9"/>
      <c r="D550" s="9"/>
      <c r="E550" s="9"/>
      <c r="F550" s="9"/>
      <c r="G550" s="9"/>
      <c r="H550" s="9"/>
      <c r="I550" s="9"/>
    </row>
    <row r="551" spans="2:9" ht="15" customHeight="1">
      <c r="B551" s="64" t="s">
        <v>13</v>
      </c>
      <c r="C551" s="9"/>
      <c r="D551" s="9" t="s">
        <v>125</v>
      </c>
      <c r="E551" s="9"/>
      <c r="F551" s="9"/>
      <c r="G551" s="9"/>
      <c r="H551" s="9"/>
      <c r="I551" s="9"/>
    </row>
    <row r="552" spans="2:9" ht="15" customHeight="1">
      <c r="B552" s="117" t="s">
        <v>88</v>
      </c>
      <c r="C552" s="117"/>
      <c r="D552" s="93">
        <f>F295</f>
        <v>6956</v>
      </c>
      <c r="E552" s="9"/>
      <c r="F552" s="9"/>
      <c r="G552" s="9"/>
      <c r="H552" s="9"/>
      <c r="I552" s="9"/>
    </row>
    <row r="553" spans="2:9" ht="15" customHeight="1">
      <c r="B553" s="117"/>
      <c r="C553" s="117"/>
      <c r="D553" s="93"/>
      <c r="E553" s="9"/>
      <c r="F553" s="9"/>
      <c r="G553" s="9"/>
      <c r="H553" s="9"/>
      <c r="I553" s="9"/>
    </row>
    <row r="554" spans="2:9" ht="15" customHeight="1">
      <c r="B554" s="87" t="s">
        <v>96</v>
      </c>
      <c r="C554" s="87"/>
      <c r="D554" s="9"/>
      <c r="E554" s="9"/>
      <c r="F554" s="9"/>
      <c r="G554" s="9"/>
      <c r="H554" s="9"/>
      <c r="I554" s="9"/>
    </row>
    <row r="555" spans="2:9" ht="15" customHeight="1">
      <c r="B555" s="9"/>
      <c r="C555" s="9"/>
      <c r="D555" s="9"/>
      <c r="E555" s="9"/>
      <c r="F555" s="9"/>
      <c r="G555" s="9"/>
      <c r="H555" s="9"/>
      <c r="I555" s="9"/>
    </row>
    <row r="556" spans="2:9" ht="15" customHeight="1">
      <c r="B556" s="117" t="s">
        <v>87</v>
      </c>
      <c r="C556" s="117"/>
      <c r="D556" s="93">
        <f>F296</f>
        <v>5846</v>
      </c>
      <c r="E556" s="9"/>
      <c r="F556" s="9"/>
      <c r="G556" s="9"/>
      <c r="H556" s="9"/>
      <c r="I556" s="9"/>
    </row>
    <row r="557" spans="2:9" ht="15" customHeight="1">
      <c r="B557" s="117"/>
      <c r="C557" s="117"/>
      <c r="D557" s="93"/>
      <c r="E557" s="9"/>
      <c r="F557" s="9"/>
      <c r="G557" s="9"/>
      <c r="H557" s="9"/>
      <c r="I557" s="9"/>
    </row>
    <row r="558" spans="2:9" ht="15" customHeight="1">
      <c r="B558" s="87" t="s">
        <v>97</v>
      </c>
      <c r="C558" s="87"/>
      <c r="D558" s="9"/>
      <c r="E558" s="9"/>
      <c r="F558" s="9"/>
      <c r="G558" s="9"/>
      <c r="H558" s="9"/>
      <c r="I558" s="9"/>
    </row>
    <row r="559" spans="2:9" ht="15" customHeight="1">
      <c r="B559" s="9"/>
      <c r="C559" s="9"/>
      <c r="D559" s="9"/>
      <c r="E559" s="9"/>
      <c r="F559" s="9"/>
      <c r="G559" s="9"/>
      <c r="H559" s="9"/>
      <c r="I559" s="9"/>
    </row>
    <row r="560" spans="2:9" ht="15" customHeight="1">
      <c r="B560" s="9"/>
      <c r="C560" s="9"/>
      <c r="D560" s="9"/>
      <c r="E560" s="9"/>
      <c r="F560" s="9"/>
      <c r="G560" s="9"/>
      <c r="H560" s="9"/>
      <c r="I560" s="9"/>
    </row>
    <row r="561" spans="2:1020 1026:2044 2050:3068 3074:4092 4098:5116 5122:6140 6146:7164 7170:8188 8194:9212 9218:10236 10242:11260 11266:12284 12290:13308 13314:14332 14338:15356 15362:16380" ht="15" customHeight="1">
      <c r="B561" s="48"/>
      <c r="C561" s="9"/>
      <c r="D561" s="9"/>
      <c r="E561" s="9"/>
      <c r="F561" s="9"/>
      <c r="G561" s="9"/>
      <c r="H561" s="9"/>
      <c r="I561" s="9"/>
    </row>
    <row r="562" spans="2:1020 1026:2044 2050:3068 3074:4092 4098:5116 5122:6140 6146:7164 7170:8188 8194:9212 9218:10236 10242:11260 11266:12284 12290:13308 13314:14332 14338:15356 15362:16380" ht="15" customHeight="1">
      <c r="B562" s="48"/>
      <c r="C562" s="9"/>
      <c r="D562" s="9"/>
      <c r="E562" s="9"/>
      <c r="F562" s="9"/>
      <c r="G562" s="9"/>
      <c r="H562" s="9"/>
      <c r="I562" s="9"/>
    </row>
    <row r="563" spans="2:1020 1026:2044 2050:3068 3074:4092 4098:5116 5122:6140 6146:7164 7170:8188 8194:9212 9218:10236 10242:11260 11266:12284 12290:13308 13314:14332 14338:15356 15362:16380" ht="15" customHeight="1">
      <c r="B563" s="48" t="s">
        <v>15</v>
      </c>
      <c r="C563" s="9"/>
      <c r="D563" s="9"/>
      <c r="E563" s="9"/>
      <c r="F563" s="9"/>
      <c r="G563" s="9"/>
      <c r="H563" s="9"/>
      <c r="I563" s="9"/>
    </row>
    <row r="564" spans="2:1020 1026:2044 2050:3068 3074:4092 4098:5116 5122:6140 6146:7164 7170:8188 8194:9212 9218:10236 10242:11260 11266:12284 12290:13308 13314:14332 14338:15356 15362:16380" ht="15" customHeight="1">
      <c r="B564" s="48" t="s">
        <v>37</v>
      </c>
      <c r="C564" s="9"/>
      <c r="D564" s="9"/>
      <c r="E564" s="9"/>
      <c r="F564" s="9"/>
      <c r="G564" s="9"/>
      <c r="H564" s="9"/>
      <c r="I564" s="9"/>
      <c r="J564" s="20"/>
      <c r="K564" s="20"/>
      <c r="L564" s="45"/>
      <c r="R564" s="20"/>
      <c r="S564" s="20"/>
      <c r="T564" s="45"/>
      <c r="Z564" s="20"/>
      <c r="AA564" s="20"/>
      <c r="AB564" s="45"/>
      <c r="AH564" s="20"/>
      <c r="AI564" s="20"/>
      <c r="AJ564" s="45"/>
      <c r="AP564" s="20"/>
      <c r="AQ564" s="20"/>
      <c r="AR564" s="45"/>
      <c r="AX564" s="20"/>
      <c r="AY564" s="20"/>
      <c r="AZ564" s="45"/>
      <c r="BF564" s="20"/>
      <c r="BG564" s="20"/>
      <c r="BH564" s="45"/>
      <c r="BN564" s="20"/>
      <c r="BO564" s="20"/>
      <c r="BP564" s="45"/>
      <c r="BV564" s="20"/>
      <c r="BW564" s="20"/>
      <c r="BX564" s="45"/>
      <c r="CD564" s="20"/>
      <c r="CE564" s="20"/>
      <c r="CF564" s="45"/>
      <c r="CL564" s="20"/>
      <c r="CM564" s="20"/>
      <c r="CN564" s="45"/>
      <c r="CT564" s="20"/>
      <c r="CU564" s="20"/>
      <c r="CV564" s="45"/>
      <c r="DB564" s="20"/>
      <c r="DC564" s="20"/>
      <c r="DD564" s="45"/>
      <c r="DJ564" s="20"/>
      <c r="DK564" s="20"/>
      <c r="DL564" s="45"/>
      <c r="DR564" s="20"/>
      <c r="DS564" s="20"/>
      <c r="DT564" s="45"/>
      <c r="DZ564" s="20"/>
      <c r="EA564" s="20"/>
      <c r="EB564" s="45"/>
      <c r="EH564" s="20"/>
      <c r="EI564" s="20"/>
      <c r="EJ564" s="45"/>
      <c r="EP564" s="20"/>
      <c r="EQ564" s="20"/>
      <c r="ER564" s="45"/>
      <c r="EX564" s="20"/>
      <c r="EY564" s="20"/>
      <c r="EZ564" s="45"/>
      <c r="FF564" s="20"/>
      <c r="FG564" s="20"/>
      <c r="FH564" s="45"/>
      <c r="FN564" s="20"/>
      <c r="FO564" s="20"/>
      <c r="FP564" s="45"/>
      <c r="FV564" s="20"/>
      <c r="FW564" s="20"/>
      <c r="FX564" s="45"/>
      <c r="GD564" s="20"/>
      <c r="GE564" s="20"/>
      <c r="GF564" s="45"/>
      <c r="GL564" s="20"/>
      <c r="GM564" s="20"/>
      <c r="GN564" s="45"/>
      <c r="GT564" s="20"/>
      <c r="GU564" s="20"/>
      <c r="GV564" s="45"/>
      <c r="HB564" s="20"/>
      <c r="HC564" s="20"/>
      <c r="HD564" s="45"/>
      <c r="HJ564" s="20"/>
      <c r="HK564" s="20"/>
      <c r="HL564" s="45"/>
      <c r="HR564" s="20"/>
      <c r="HS564" s="20"/>
      <c r="HT564" s="45"/>
      <c r="HZ564" s="20"/>
      <c r="IA564" s="20"/>
      <c r="IB564" s="45"/>
      <c r="IH564" s="20"/>
      <c r="II564" s="20"/>
      <c r="IJ564" s="45"/>
      <c r="IP564" s="20"/>
      <c r="IQ564" s="20"/>
      <c r="IR564" s="45"/>
      <c r="IX564" s="20"/>
      <c r="IY564" s="20"/>
      <c r="IZ564" s="45"/>
      <c r="JF564" s="20"/>
      <c r="JG564" s="20"/>
      <c r="JH564" s="45"/>
      <c r="JN564" s="20"/>
      <c r="JO564" s="20"/>
      <c r="JP564" s="45"/>
      <c r="JV564" s="20"/>
      <c r="JW564" s="20"/>
      <c r="JX564" s="45"/>
      <c r="KD564" s="20"/>
      <c r="KE564" s="20"/>
      <c r="KF564" s="45"/>
      <c r="KL564" s="20"/>
      <c r="KM564" s="20"/>
      <c r="KN564" s="45"/>
      <c r="KT564" s="20"/>
      <c r="KU564" s="20"/>
      <c r="KV564" s="45"/>
      <c r="LB564" s="20"/>
      <c r="LC564" s="20"/>
      <c r="LD564" s="45"/>
      <c r="LJ564" s="20"/>
      <c r="LK564" s="20"/>
      <c r="LL564" s="45"/>
      <c r="LR564" s="20"/>
      <c r="LS564" s="20"/>
      <c r="LT564" s="45"/>
      <c r="LZ564" s="20"/>
      <c r="MA564" s="20"/>
      <c r="MB564" s="45"/>
      <c r="MH564" s="20"/>
      <c r="MI564" s="20"/>
      <c r="MJ564" s="45"/>
      <c r="MP564" s="20"/>
      <c r="MQ564" s="20"/>
      <c r="MR564" s="45"/>
      <c r="MX564" s="20"/>
      <c r="MY564" s="20"/>
      <c r="MZ564" s="45"/>
      <c r="NF564" s="20"/>
      <c r="NG564" s="20"/>
      <c r="NH564" s="45"/>
      <c r="NN564" s="20"/>
      <c r="NO564" s="20"/>
      <c r="NP564" s="45"/>
      <c r="NV564" s="20"/>
      <c r="NW564" s="20"/>
      <c r="NX564" s="45"/>
      <c r="OD564" s="20"/>
      <c r="OE564" s="20"/>
      <c r="OF564" s="45"/>
      <c r="OL564" s="20"/>
      <c r="OM564" s="20"/>
      <c r="ON564" s="45"/>
      <c r="OT564" s="20"/>
      <c r="OU564" s="20"/>
      <c r="OV564" s="45"/>
      <c r="PB564" s="20"/>
      <c r="PC564" s="20"/>
      <c r="PD564" s="45"/>
      <c r="PJ564" s="20"/>
      <c r="PK564" s="20"/>
      <c r="PL564" s="45"/>
      <c r="PR564" s="20"/>
      <c r="PS564" s="20"/>
      <c r="PT564" s="45"/>
      <c r="PZ564" s="20"/>
      <c r="QA564" s="20"/>
      <c r="QB564" s="45"/>
      <c r="QH564" s="20"/>
      <c r="QI564" s="20"/>
      <c r="QJ564" s="45"/>
      <c r="QP564" s="20"/>
      <c r="QQ564" s="20"/>
      <c r="QR564" s="45"/>
      <c r="QX564" s="20"/>
      <c r="QY564" s="20"/>
      <c r="QZ564" s="45"/>
      <c r="RF564" s="20"/>
      <c r="RG564" s="20"/>
      <c r="RH564" s="45"/>
      <c r="RN564" s="20"/>
      <c r="RO564" s="20"/>
      <c r="RP564" s="45"/>
      <c r="RV564" s="20"/>
      <c r="RW564" s="20"/>
      <c r="RX564" s="45"/>
      <c r="SD564" s="20"/>
      <c r="SE564" s="20"/>
      <c r="SF564" s="45"/>
      <c r="SL564" s="20"/>
      <c r="SM564" s="20"/>
      <c r="SN564" s="45"/>
      <c r="ST564" s="20"/>
      <c r="SU564" s="20"/>
      <c r="SV564" s="45"/>
      <c r="TB564" s="20"/>
      <c r="TC564" s="20"/>
      <c r="TD564" s="45"/>
      <c r="TJ564" s="20"/>
      <c r="TK564" s="20"/>
      <c r="TL564" s="45"/>
      <c r="TR564" s="20"/>
      <c r="TS564" s="20"/>
      <c r="TT564" s="45"/>
      <c r="TZ564" s="20"/>
      <c r="UA564" s="20"/>
      <c r="UB564" s="45"/>
      <c r="UH564" s="20"/>
      <c r="UI564" s="20"/>
      <c r="UJ564" s="45"/>
      <c r="UP564" s="20"/>
      <c r="UQ564" s="20"/>
      <c r="UR564" s="45"/>
      <c r="UX564" s="20"/>
      <c r="UY564" s="20"/>
      <c r="UZ564" s="45"/>
      <c r="VF564" s="20"/>
      <c r="VG564" s="20"/>
      <c r="VH564" s="45"/>
      <c r="VN564" s="20"/>
      <c r="VO564" s="20"/>
      <c r="VP564" s="45"/>
      <c r="VV564" s="20"/>
      <c r="VW564" s="20"/>
      <c r="VX564" s="45"/>
      <c r="WD564" s="20"/>
      <c r="WE564" s="20"/>
      <c r="WF564" s="45"/>
      <c r="WL564" s="20"/>
      <c r="WM564" s="20"/>
      <c r="WN564" s="45"/>
      <c r="WT564" s="20"/>
      <c r="WU564" s="20"/>
      <c r="WV564" s="45"/>
      <c r="XB564" s="20"/>
      <c r="XC564" s="20"/>
      <c r="XD564" s="45"/>
      <c r="XJ564" s="20"/>
      <c r="XK564" s="20"/>
      <c r="XL564" s="45"/>
      <c r="XR564" s="20"/>
      <c r="XS564" s="20"/>
      <c r="XT564" s="45"/>
      <c r="XZ564" s="20"/>
      <c r="YA564" s="20"/>
      <c r="YB564" s="45"/>
      <c r="YH564" s="20"/>
      <c r="YI564" s="20"/>
      <c r="YJ564" s="45"/>
      <c r="YP564" s="20"/>
      <c r="YQ564" s="20"/>
      <c r="YR564" s="45"/>
      <c r="YX564" s="20"/>
      <c r="YY564" s="20"/>
      <c r="YZ564" s="45"/>
      <c r="ZF564" s="20"/>
      <c r="ZG564" s="20"/>
      <c r="ZH564" s="45"/>
      <c r="ZN564" s="20"/>
      <c r="ZO564" s="20"/>
      <c r="ZP564" s="45"/>
      <c r="ZV564" s="20"/>
      <c r="ZW564" s="20"/>
      <c r="ZX564" s="45"/>
      <c r="AAD564" s="20"/>
      <c r="AAE564" s="20"/>
      <c r="AAF564" s="45"/>
      <c r="AAL564" s="20"/>
      <c r="AAM564" s="20"/>
      <c r="AAN564" s="45"/>
      <c r="AAT564" s="20"/>
      <c r="AAU564" s="20"/>
      <c r="AAV564" s="45"/>
      <c r="ABB564" s="20"/>
      <c r="ABC564" s="20"/>
      <c r="ABD564" s="45"/>
      <c r="ABJ564" s="20"/>
      <c r="ABK564" s="20"/>
      <c r="ABL564" s="45"/>
      <c r="ABR564" s="20"/>
      <c r="ABS564" s="20"/>
      <c r="ABT564" s="45"/>
      <c r="ABZ564" s="20"/>
      <c r="ACA564" s="20"/>
      <c r="ACB564" s="45"/>
      <c r="ACH564" s="20"/>
      <c r="ACI564" s="20"/>
      <c r="ACJ564" s="45"/>
      <c r="ACP564" s="20"/>
      <c r="ACQ564" s="20"/>
      <c r="ACR564" s="45"/>
      <c r="ACX564" s="20"/>
      <c r="ACY564" s="20"/>
      <c r="ACZ564" s="45"/>
      <c r="ADF564" s="20"/>
      <c r="ADG564" s="20"/>
      <c r="ADH564" s="45"/>
      <c r="ADN564" s="20"/>
      <c r="ADO564" s="20"/>
      <c r="ADP564" s="45"/>
      <c r="ADV564" s="20"/>
      <c r="ADW564" s="20"/>
      <c r="ADX564" s="45"/>
      <c r="AED564" s="20"/>
      <c r="AEE564" s="20"/>
      <c r="AEF564" s="45"/>
      <c r="AEL564" s="20"/>
      <c r="AEM564" s="20"/>
      <c r="AEN564" s="45"/>
      <c r="AET564" s="20"/>
      <c r="AEU564" s="20"/>
      <c r="AEV564" s="45"/>
      <c r="AFB564" s="20"/>
      <c r="AFC564" s="20"/>
      <c r="AFD564" s="45"/>
      <c r="AFJ564" s="20"/>
      <c r="AFK564" s="20"/>
      <c r="AFL564" s="45"/>
      <c r="AFR564" s="20"/>
      <c r="AFS564" s="20"/>
      <c r="AFT564" s="45"/>
      <c r="AFZ564" s="20"/>
      <c r="AGA564" s="20"/>
      <c r="AGB564" s="45"/>
      <c r="AGH564" s="20"/>
      <c r="AGI564" s="20"/>
      <c r="AGJ564" s="45"/>
      <c r="AGP564" s="20"/>
      <c r="AGQ564" s="20"/>
      <c r="AGR564" s="45"/>
      <c r="AGX564" s="20"/>
      <c r="AGY564" s="20"/>
      <c r="AGZ564" s="45"/>
      <c r="AHF564" s="20"/>
      <c r="AHG564" s="20"/>
      <c r="AHH564" s="45"/>
      <c r="AHN564" s="20"/>
      <c r="AHO564" s="20"/>
      <c r="AHP564" s="45"/>
      <c r="AHV564" s="20"/>
      <c r="AHW564" s="20"/>
      <c r="AHX564" s="45"/>
      <c r="AID564" s="20"/>
      <c r="AIE564" s="20"/>
      <c r="AIF564" s="45"/>
      <c r="AIL564" s="20"/>
      <c r="AIM564" s="20"/>
      <c r="AIN564" s="45"/>
      <c r="AIT564" s="20"/>
      <c r="AIU564" s="20"/>
      <c r="AIV564" s="45"/>
      <c r="AJB564" s="20"/>
      <c r="AJC564" s="20"/>
      <c r="AJD564" s="45"/>
      <c r="AJJ564" s="20"/>
      <c r="AJK564" s="20"/>
      <c r="AJL564" s="45"/>
      <c r="AJR564" s="20"/>
      <c r="AJS564" s="20"/>
      <c r="AJT564" s="45"/>
      <c r="AJZ564" s="20"/>
      <c r="AKA564" s="20"/>
      <c r="AKB564" s="45"/>
      <c r="AKH564" s="20"/>
      <c r="AKI564" s="20"/>
      <c r="AKJ564" s="45"/>
      <c r="AKP564" s="20"/>
      <c r="AKQ564" s="20"/>
      <c r="AKR564" s="45"/>
      <c r="AKX564" s="20"/>
      <c r="AKY564" s="20"/>
      <c r="AKZ564" s="45"/>
      <c r="ALF564" s="20"/>
      <c r="ALG564" s="20"/>
      <c r="ALH564" s="45"/>
      <c r="ALN564" s="20"/>
      <c r="ALO564" s="20"/>
      <c r="ALP564" s="45"/>
      <c r="ALV564" s="20"/>
      <c r="ALW564" s="20"/>
      <c r="ALX564" s="45"/>
      <c r="AMD564" s="20"/>
      <c r="AME564" s="20"/>
      <c r="AMF564" s="45"/>
      <c r="AML564" s="20"/>
      <c r="AMM564" s="20"/>
      <c r="AMN564" s="45"/>
      <c r="AMT564" s="20"/>
      <c r="AMU564" s="20"/>
      <c r="AMV564" s="45"/>
      <c r="ANB564" s="20"/>
      <c r="ANC564" s="20"/>
      <c r="AND564" s="45"/>
      <c r="ANJ564" s="20"/>
      <c r="ANK564" s="20"/>
      <c r="ANL564" s="45"/>
      <c r="ANR564" s="20"/>
      <c r="ANS564" s="20"/>
      <c r="ANT564" s="45"/>
      <c r="ANZ564" s="20"/>
      <c r="AOA564" s="20"/>
      <c r="AOB564" s="45"/>
      <c r="AOH564" s="20"/>
      <c r="AOI564" s="20"/>
      <c r="AOJ564" s="45"/>
      <c r="AOP564" s="20"/>
      <c r="AOQ564" s="20"/>
      <c r="AOR564" s="45"/>
      <c r="AOX564" s="20"/>
      <c r="AOY564" s="20"/>
      <c r="AOZ564" s="45"/>
      <c r="APF564" s="20"/>
      <c r="APG564" s="20"/>
      <c r="APH564" s="45"/>
      <c r="APN564" s="20"/>
      <c r="APO564" s="20"/>
      <c r="APP564" s="45"/>
      <c r="APV564" s="20"/>
      <c r="APW564" s="20"/>
      <c r="APX564" s="45"/>
      <c r="AQD564" s="20"/>
      <c r="AQE564" s="20"/>
      <c r="AQF564" s="45"/>
      <c r="AQL564" s="20"/>
      <c r="AQM564" s="20"/>
      <c r="AQN564" s="45"/>
      <c r="AQT564" s="20"/>
      <c r="AQU564" s="20"/>
      <c r="AQV564" s="45"/>
      <c r="ARB564" s="20"/>
      <c r="ARC564" s="20"/>
      <c r="ARD564" s="45"/>
      <c r="ARJ564" s="20"/>
      <c r="ARK564" s="20"/>
      <c r="ARL564" s="45"/>
      <c r="ARR564" s="20"/>
      <c r="ARS564" s="20"/>
      <c r="ART564" s="45"/>
      <c r="ARZ564" s="20"/>
      <c r="ASA564" s="20"/>
      <c r="ASB564" s="45"/>
      <c r="ASH564" s="20"/>
      <c r="ASI564" s="20"/>
      <c r="ASJ564" s="45"/>
      <c r="ASP564" s="20"/>
      <c r="ASQ564" s="20"/>
      <c r="ASR564" s="45"/>
      <c r="ASX564" s="20"/>
      <c r="ASY564" s="20"/>
      <c r="ASZ564" s="45"/>
      <c r="ATF564" s="20"/>
      <c r="ATG564" s="20"/>
      <c r="ATH564" s="45"/>
      <c r="ATN564" s="20"/>
      <c r="ATO564" s="20"/>
      <c r="ATP564" s="45"/>
      <c r="ATV564" s="20"/>
      <c r="ATW564" s="20"/>
      <c r="ATX564" s="45"/>
      <c r="AUD564" s="20"/>
      <c r="AUE564" s="20"/>
      <c r="AUF564" s="45"/>
      <c r="AUL564" s="20"/>
      <c r="AUM564" s="20"/>
      <c r="AUN564" s="45"/>
      <c r="AUT564" s="20"/>
      <c r="AUU564" s="20"/>
      <c r="AUV564" s="45"/>
      <c r="AVB564" s="20"/>
      <c r="AVC564" s="20"/>
      <c r="AVD564" s="45"/>
      <c r="AVJ564" s="20"/>
      <c r="AVK564" s="20"/>
      <c r="AVL564" s="45"/>
      <c r="AVR564" s="20"/>
      <c r="AVS564" s="20"/>
      <c r="AVT564" s="45"/>
      <c r="AVZ564" s="20"/>
      <c r="AWA564" s="20"/>
      <c r="AWB564" s="45"/>
      <c r="AWH564" s="20"/>
      <c r="AWI564" s="20"/>
      <c r="AWJ564" s="45"/>
      <c r="AWP564" s="20"/>
      <c r="AWQ564" s="20"/>
      <c r="AWR564" s="45"/>
      <c r="AWX564" s="20"/>
      <c r="AWY564" s="20"/>
      <c r="AWZ564" s="45"/>
      <c r="AXF564" s="20"/>
      <c r="AXG564" s="20"/>
      <c r="AXH564" s="45"/>
      <c r="AXN564" s="20"/>
      <c r="AXO564" s="20"/>
      <c r="AXP564" s="45"/>
      <c r="AXV564" s="20"/>
      <c r="AXW564" s="20"/>
      <c r="AXX564" s="45"/>
      <c r="AYD564" s="20"/>
      <c r="AYE564" s="20"/>
      <c r="AYF564" s="45"/>
      <c r="AYL564" s="20"/>
      <c r="AYM564" s="20"/>
      <c r="AYN564" s="45"/>
      <c r="AYT564" s="20"/>
      <c r="AYU564" s="20"/>
      <c r="AYV564" s="45"/>
      <c r="AZB564" s="20"/>
      <c r="AZC564" s="20"/>
      <c r="AZD564" s="45"/>
      <c r="AZJ564" s="20"/>
      <c r="AZK564" s="20"/>
      <c r="AZL564" s="45"/>
      <c r="AZR564" s="20"/>
      <c r="AZS564" s="20"/>
      <c r="AZT564" s="45"/>
      <c r="AZZ564" s="20"/>
      <c r="BAA564" s="20"/>
      <c r="BAB564" s="45"/>
      <c r="BAH564" s="20"/>
      <c r="BAI564" s="20"/>
      <c r="BAJ564" s="45"/>
      <c r="BAP564" s="20"/>
      <c r="BAQ564" s="20"/>
      <c r="BAR564" s="45"/>
      <c r="BAX564" s="20"/>
      <c r="BAY564" s="20"/>
      <c r="BAZ564" s="45"/>
      <c r="BBF564" s="20"/>
      <c r="BBG564" s="20"/>
      <c r="BBH564" s="45"/>
      <c r="BBN564" s="20"/>
      <c r="BBO564" s="20"/>
      <c r="BBP564" s="45"/>
      <c r="BBV564" s="20"/>
      <c r="BBW564" s="20"/>
      <c r="BBX564" s="45"/>
      <c r="BCD564" s="20"/>
      <c r="BCE564" s="20"/>
      <c r="BCF564" s="45"/>
      <c r="BCL564" s="20"/>
      <c r="BCM564" s="20"/>
      <c r="BCN564" s="45"/>
      <c r="BCT564" s="20"/>
      <c r="BCU564" s="20"/>
      <c r="BCV564" s="45"/>
      <c r="BDB564" s="20"/>
      <c r="BDC564" s="20"/>
      <c r="BDD564" s="45"/>
      <c r="BDJ564" s="20"/>
      <c r="BDK564" s="20"/>
      <c r="BDL564" s="45"/>
      <c r="BDR564" s="20"/>
      <c r="BDS564" s="20"/>
      <c r="BDT564" s="45"/>
      <c r="BDZ564" s="20"/>
      <c r="BEA564" s="20"/>
      <c r="BEB564" s="45"/>
      <c r="BEH564" s="20"/>
      <c r="BEI564" s="20"/>
      <c r="BEJ564" s="45"/>
      <c r="BEP564" s="20"/>
      <c r="BEQ564" s="20"/>
      <c r="BER564" s="45"/>
      <c r="BEX564" s="20"/>
      <c r="BEY564" s="20"/>
      <c r="BEZ564" s="45"/>
      <c r="BFF564" s="20"/>
      <c r="BFG564" s="20"/>
      <c r="BFH564" s="45"/>
      <c r="BFN564" s="20"/>
      <c r="BFO564" s="20"/>
      <c r="BFP564" s="45"/>
      <c r="BFV564" s="20"/>
      <c r="BFW564" s="20"/>
      <c r="BFX564" s="45"/>
      <c r="BGD564" s="20"/>
      <c r="BGE564" s="20"/>
      <c r="BGF564" s="45"/>
      <c r="BGL564" s="20"/>
      <c r="BGM564" s="20"/>
      <c r="BGN564" s="45"/>
      <c r="BGT564" s="20"/>
      <c r="BGU564" s="20"/>
      <c r="BGV564" s="45"/>
      <c r="BHB564" s="20"/>
      <c r="BHC564" s="20"/>
      <c r="BHD564" s="45"/>
      <c r="BHJ564" s="20"/>
      <c r="BHK564" s="20"/>
      <c r="BHL564" s="45"/>
      <c r="BHR564" s="20"/>
      <c r="BHS564" s="20"/>
      <c r="BHT564" s="45"/>
      <c r="BHZ564" s="20"/>
      <c r="BIA564" s="20"/>
      <c r="BIB564" s="45"/>
      <c r="BIH564" s="20"/>
      <c r="BII564" s="20"/>
      <c r="BIJ564" s="45"/>
      <c r="BIP564" s="20"/>
      <c r="BIQ564" s="20"/>
      <c r="BIR564" s="45"/>
      <c r="BIX564" s="20"/>
      <c r="BIY564" s="20"/>
      <c r="BIZ564" s="45"/>
      <c r="BJF564" s="20"/>
      <c r="BJG564" s="20"/>
      <c r="BJH564" s="45"/>
      <c r="BJN564" s="20"/>
      <c r="BJO564" s="20"/>
      <c r="BJP564" s="45"/>
      <c r="BJV564" s="20"/>
      <c r="BJW564" s="20"/>
      <c r="BJX564" s="45"/>
      <c r="BKD564" s="20"/>
      <c r="BKE564" s="20"/>
      <c r="BKF564" s="45"/>
      <c r="BKL564" s="20"/>
      <c r="BKM564" s="20"/>
      <c r="BKN564" s="45"/>
      <c r="BKT564" s="20"/>
      <c r="BKU564" s="20"/>
      <c r="BKV564" s="45"/>
      <c r="BLB564" s="20"/>
      <c r="BLC564" s="20"/>
      <c r="BLD564" s="45"/>
      <c r="BLJ564" s="20"/>
      <c r="BLK564" s="20"/>
      <c r="BLL564" s="45"/>
      <c r="BLR564" s="20"/>
      <c r="BLS564" s="20"/>
      <c r="BLT564" s="45"/>
      <c r="BLZ564" s="20"/>
      <c r="BMA564" s="20"/>
      <c r="BMB564" s="45"/>
      <c r="BMH564" s="20"/>
      <c r="BMI564" s="20"/>
      <c r="BMJ564" s="45"/>
      <c r="BMP564" s="20"/>
      <c r="BMQ564" s="20"/>
      <c r="BMR564" s="45"/>
      <c r="BMX564" s="20"/>
      <c r="BMY564" s="20"/>
      <c r="BMZ564" s="45"/>
      <c r="BNF564" s="20"/>
      <c r="BNG564" s="20"/>
      <c r="BNH564" s="45"/>
      <c r="BNN564" s="20"/>
      <c r="BNO564" s="20"/>
      <c r="BNP564" s="45"/>
      <c r="BNV564" s="20"/>
      <c r="BNW564" s="20"/>
      <c r="BNX564" s="45"/>
      <c r="BOD564" s="20"/>
      <c r="BOE564" s="20"/>
      <c r="BOF564" s="45"/>
      <c r="BOL564" s="20"/>
      <c r="BOM564" s="20"/>
      <c r="BON564" s="45"/>
      <c r="BOT564" s="20"/>
      <c r="BOU564" s="20"/>
      <c r="BOV564" s="45"/>
      <c r="BPB564" s="20"/>
      <c r="BPC564" s="20"/>
      <c r="BPD564" s="45"/>
      <c r="BPJ564" s="20"/>
      <c r="BPK564" s="20"/>
      <c r="BPL564" s="45"/>
      <c r="BPR564" s="20"/>
      <c r="BPS564" s="20"/>
      <c r="BPT564" s="45"/>
      <c r="BPZ564" s="20"/>
      <c r="BQA564" s="20"/>
      <c r="BQB564" s="45"/>
      <c r="BQH564" s="20"/>
      <c r="BQI564" s="20"/>
      <c r="BQJ564" s="45"/>
      <c r="BQP564" s="20"/>
      <c r="BQQ564" s="20"/>
      <c r="BQR564" s="45"/>
      <c r="BQX564" s="20"/>
      <c r="BQY564" s="20"/>
      <c r="BQZ564" s="45"/>
      <c r="BRF564" s="20"/>
      <c r="BRG564" s="20"/>
      <c r="BRH564" s="45"/>
      <c r="BRN564" s="20"/>
      <c r="BRO564" s="20"/>
      <c r="BRP564" s="45"/>
      <c r="BRV564" s="20"/>
      <c r="BRW564" s="20"/>
      <c r="BRX564" s="45"/>
      <c r="BSD564" s="20"/>
      <c r="BSE564" s="20"/>
      <c r="BSF564" s="45"/>
      <c r="BSL564" s="20"/>
      <c r="BSM564" s="20"/>
      <c r="BSN564" s="45"/>
      <c r="BST564" s="20"/>
      <c r="BSU564" s="20"/>
      <c r="BSV564" s="45"/>
      <c r="BTB564" s="20"/>
      <c r="BTC564" s="20"/>
      <c r="BTD564" s="45"/>
      <c r="BTJ564" s="20"/>
      <c r="BTK564" s="20"/>
      <c r="BTL564" s="45"/>
      <c r="BTR564" s="20"/>
      <c r="BTS564" s="20"/>
      <c r="BTT564" s="45"/>
      <c r="BTZ564" s="20"/>
      <c r="BUA564" s="20"/>
      <c r="BUB564" s="45"/>
      <c r="BUH564" s="20"/>
      <c r="BUI564" s="20"/>
      <c r="BUJ564" s="45"/>
      <c r="BUP564" s="20"/>
      <c r="BUQ564" s="20"/>
      <c r="BUR564" s="45"/>
      <c r="BUX564" s="20"/>
      <c r="BUY564" s="20"/>
      <c r="BUZ564" s="45"/>
      <c r="BVF564" s="20"/>
      <c r="BVG564" s="20"/>
      <c r="BVH564" s="45"/>
      <c r="BVN564" s="20"/>
      <c r="BVO564" s="20"/>
      <c r="BVP564" s="45"/>
      <c r="BVV564" s="20"/>
      <c r="BVW564" s="20"/>
      <c r="BVX564" s="45"/>
      <c r="BWD564" s="20"/>
      <c r="BWE564" s="20"/>
      <c r="BWF564" s="45"/>
      <c r="BWL564" s="20"/>
      <c r="BWM564" s="20"/>
      <c r="BWN564" s="45"/>
      <c r="BWT564" s="20"/>
      <c r="BWU564" s="20"/>
      <c r="BWV564" s="45"/>
      <c r="BXB564" s="20"/>
      <c r="BXC564" s="20"/>
      <c r="BXD564" s="45"/>
      <c r="BXJ564" s="20"/>
      <c r="BXK564" s="20"/>
      <c r="BXL564" s="45"/>
      <c r="BXR564" s="20"/>
      <c r="BXS564" s="20"/>
      <c r="BXT564" s="45"/>
      <c r="BXZ564" s="20"/>
      <c r="BYA564" s="20"/>
      <c r="BYB564" s="45"/>
      <c r="BYH564" s="20"/>
      <c r="BYI564" s="20"/>
      <c r="BYJ564" s="45"/>
      <c r="BYP564" s="20"/>
      <c r="BYQ564" s="20"/>
      <c r="BYR564" s="45"/>
      <c r="BYX564" s="20"/>
      <c r="BYY564" s="20"/>
      <c r="BYZ564" s="45"/>
      <c r="BZF564" s="20"/>
      <c r="BZG564" s="20"/>
      <c r="BZH564" s="45"/>
      <c r="BZN564" s="20"/>
      <c r="BZO564" s="20"/>
      <c r="BZP564" s="45"/>
      <c r="BZV564" s="20"/>
      <c r="BZW564" s="20"/>
      <c r="BZX564" s="45"/>
      <c r="CAD564" s="20"/>
      <c r="CAE564" s="20"/>
      <c r="CAF564" s="45"/>
      <c r="CAL564" s="20"/>
      <c r="CAM564" s="20"/>
      <c r="CAN564" s="45"/>
      <c r="CAT564" s="20"/>
      <c r="CAU564" s="20"/>
      <c r="CAV564" s="45"/>
      <c r="CBB564" s="20"/>
      <c r="CBC564" s="20"/>
      <c r="CBD564" s="45"/>
      <c r="CBJ564" s="20"/>
      <c r="CBK564" s="20"/>
      <c r="CBL564" s="45"/>
      <c r="CBR564" s="20"/>
      <c r="CBS564" s="20"/>
      <c r="CBT564" s="45"/>
      <c r="CBZ564" s="20"/>
      <c r="CCA564" s="20"/>
      <c r="CCB564" s="45"/>
      <c r="CCH564" s="20"/>
      <c r="CCI564" s="20"/>
      <c r="CCJ564" s="45"/>
      <c r="CCP564" s="20"/>
      <c r="CCQ564" s="20"/>
      <c r="CCR564" s="45"/>
      <c r="CCX564" s="20"/>
      <c r="CCY564" s="20"/>
      <c r="CCZ564" s="45"/>
      <c r="CDF564" s="20"/>
      <c r="CDG564" s="20"/>
      <c r="CDH564" s="45"/>
      <c r="CDN564" s="20"/>
      <c r="CDO564" s="20"/>
      <c r="CDP564" s="45"/>
      <c r="CDV564" s="20"/>
      <c r="CDW564" s="20"/>
      <c r="CDX564" s="45"/>
      <c r="CED564" s="20"/>
      <c r="CEE564" s="20"/>
      <c r="CEF564" s="45"/>
      <c r="CEL564" s="20"/>
      <c r="CEM564" s="20"/>
      <c r="CEN564" s="45"/>
      <c r="CET564" s="20"/>
      <c r="CEU564" s="20"/>
      <c r="CEV564" s="45"/>
      <c r="CFB564" s="20"/>
      <c r="CFC564" s="20"/>
      <c r="CFD564" s="45"/>
      <c r="CFJ564" s="20"/>
      <c r="CFK564" s="20"/>
      <c r="CFL564" s="45"/>
      <c r="CFR564" s="20"/>
      <c r="CFS564" s="20"/>
      <c r="CFT564" s="45"/>
      <c r="CFZ564" s="20"/>
      <c r="CGA564" s="20"/>
      <c r="CGB564" s="45"/>
      <c r="CGH564" s="20"/>
      <c r="CGI564" s="20"/>
      <c r="CGJ564" s="45"/>
      <c r="CGP564" s="20"/>
      <c r="CGQ564" s="20"/>
      <c r="CGR564" s="45"/>
      <c r="CGX564" s="20"/>
      <c r="CGY564" s="20"/>
      <c r="CGZ564" s="45"/>
      <c r="CHF564" s="20"/>
      <c r="CHG564" s="20"/>
      <c r="CHH564" s="45"/>
      <c r="CHN564" s="20"/>
      <c r="CHO564" s="20"/>
      <c r="CHP564" s="45"/>
      <c r="CHV564" s="20"/>
      <c r="CHW564" s="20"/>
      <c r="CHX564" s="45"/>
      <c r="CID564" s="20"/>
      <c r="CIE564" s="20"/>
      <c r="CIF564" s="45"/>
      <c r="CIL564" s="20"/>
      <c r="CIM564" s="20"/>
      <c r="CIN564" s="45"/>
      <c r="CIT564" s="20"/>
      <c r="CIU564" s="20"/>
      <c r="CIV564" s="45"/>
      <c r="CJB564" s="20"/>
      <c r="CJC564" s="20"/>
      <c r="CJD564" s="45"/>
      <c r="CJJ564" s="20"/>
      <c r="CJK564" s="20"/>
      <c r="CJL564" s="45"/>
      <c r="CJR564" s="20"/>
      <c r="CJS564" s="20"/>
      <c r="CJT564" s="45"/>
      <c r="CJZ564" s="20"/>
      <c r="CKA564" s="20"/>
      <c r="CKB564" s="45"/>
      <c r="CKH564" s="20"/>
      <c r="CKI564" s="20"/>
      <c r="CKJ564" s="45"/>
      <c r="CKP564" s="20"/>
      <c r="CKQ564" s="20"/>
      <c r="CKR564" s="45"/>
      <c r="CKX564" s="20"/>
      <c r="CKY564" s="20"/>
      <c r="CKZ564" s="45"/>
      <c r="CLF564" s="20"/>
      <c r="CLG564" s="20"/>
      <c r="CLH564" s="45"/>
      <c r="CLN564" s="20"/>
      <c r="CLO564" s="20"/>
      <c r="CLP564" s="45"/>
      <c r="CLV564" s="20"/>
      <c r="CLW564" s="20"/>
      <c r="CLX564" s="45"/>
      <c r="CMD564" s="20"/>
      <c r="CME564" s="20"/>
      <c r="CMF564" s="45"/>
      <c r="CML564" s="20"/>
      <c r="CMM564" s="20"/>
      <c r="CMN564" s="45"/>
      <c r="CMT564" s="20"/>
      <c r="CMU564" s="20"/>
      <c r="CMV564" s="45"/>
      <c r="CNB564" s="20"/>
      <c r="CNC564" s="20"/>
      <c r="CND564" s="45"/>
      <c r="CNJ564" s="20"/>
      <c r="CNK564" s="20"/>
      <c r="CNL564" s="45"/>
      <c r="CNR564" s="20"/>
      <c r="CNS564" s="20"/>
      <c r="CNT564" s="45"/>
      <c r="CNZ564" s="20"/>
      <c r="COA564" s="20"/>
      <c r="COB564" s="45"/>
      <c r="COH564" s="20"/>
      <c r="COI564" s="20"/>
      <c r="COJ564" s="45"/>
      <c r="COP564" s="20"/>
      <c r="COQ564" s="20"/>
      <c r="COR564" s="45"/>
      <c r="COX564" s="20"/>
      <c r="COY564" s="20"/>
      <c r="COZ564" s="45"/>
      <c r="CPF564" s="20"/>
      <c r="CPG564" s="20"/>
      <c r="CPH564" s="45"/>
      <c r="CPN564" s="20"/>
      <c r="CPO564" s="20"/>
      <c r="CPP564" s="45"/>
      <c r="CPV564" s="20"/>
      <c r="CPW564" s="20"/>
      <c r="CPX564" s="45"/>
      <c r="CQD564" s="20"/>
      <c r="CQE564" s="20"/>
      <c r="CQF564" s="45"/>
      <c r="CQL564" s="20"/>
      <c r="CQM564" s="20"/>
      <c r="CQN564" s="45"/>
      <c r="CQT564" s="20"/>
      <c r="CQU564" s="20"/>
      <c r="CQV564" s="45"/>
      <c r="CRB564" s="20"/>
      <c r="CRC564" s="20"/>
      <c r="CRD564" s="45"/>
      <c r="CRJ564" s="20"/>
      <c r="CRK564" s="20"/>
      <c r="CRL564" s="45"/>
      <c r="CRR564" s="20"/>
      <c r="CRS564" s="20"/>
      <c r="CRT564" s="45"/>
      <c r="CRZ564" s="20"/>
      <c r="CSA564" s="20"/>
      <c r="CSB564" s="45"/>
      <c r="CSH564" s="20"/>
      <c r="CSI564" s="20"/>
      <c r="CSJ564" s="45"/>
      <c r="CSP564" s="20"/>
      <c r="CSQ564" s="20"/>
      <c r="CSR564" s="45"/>
      <c r="CSX564" s="20"/>
      <c r="CSY564" s="20"/>
      <c r="CSZ564" s="45"/>
      <c r="CTF564" s="20"/>
      <c r="CTG564" s="20"/>
      <c r="CTH564" s="45"/>
      <c r="CTN564" s="20"/>
      <c r="CTO564" s="20"/>
      <c r="CTP564" s="45"/>
      <c r="CTV564" s="20"/>
      <c r="CTW564" s="20"/>
      <c r="CTX564" s="45"/>
      <c r="CUD564" s="20"/>
      <c r="CUE564" s="20"/>
      <c r="CUF564" s="45"/>
      <c r="CUL564" s="20"/>
      <c r="CUM564" s="20"/>
      <c r="CUN564" s="45"/>
      <c r="CUT564" s="20"/>
      <c r="CUU564" s="20"/>
      <c r="CUV564" s="45"/>
      <c r="CVB564" s="20"/>
      <c r="CVC564" s="20"/>
      <c r="CVD564" s="45"/>
      <c r="CVJ564" s="20"/>
      <c r="CVK564" s="20"/>
      <c r="CVL564" s="45"/>
      <c r="CVR564" s="20"/>
      <c r="CVS564" s="20"/>
      <c r="CVT564" s="45"/>
      <c r="CVZ564" s="20"/>
      <c r="CWA564" s="20"/>
      <c r="CWB564" s="45"/>
      <c r="CWH564" s="20"/>
      <c r="CWI564" s="20"/>
      <c r="CWJ564" s="45"/>
      <c r="CWP564" s="20"/>
      <c r="CWQ564" s="20"/>
      <c r="CWR564" s="45"/>
      <c r="CWX564" s="20"/>
      <c r="CWY564" s="20"/>
      <c r="CWZ564" s="45"/>
      <c r="CXF564" s="20"/>
      <c r="CXG564" s="20"/>
      <c r="CXH564" s="45"/>
      <c r="CXN564" s="20"/>
      <c r="CXO564" s="20"/>
      <c r="CXP564" s="45"/>
      <c r="CXV564" s="20"/>
      <c r="CXW564" s="20"/>
      <c r="CXX564" s="45"/>
      <c r="CYD564" s="20"/>
      <c r="CYE564" s="20"/>
      <c r="CYF564" s="45"/>
      <c r="CYL564" s="20"/>
      <c r="CYM564" s="20"/>
      <c r="CYN564" s="45"/>
      <c r="CYT564" s="20"/>
      <c r="CYU564" s="20"/>
      <c r="CYV564" s="45"/>
      <c r="CZB564" s="20"/>
      <c r="CZC564" s="20"/>
      <c r="CZD564" s="45"/>
      <c r="CZJ564" s="20"/>
      <c r="CZK564" s="20"/>
      <c r="CZL564" s="45"/>
      <c r="CZR564" s="20"/>
      <c r="CZS564" s="20"/>
      <c r="CZT564" s="45"/>
      <c r="CZZ564" s="20"/>
      <c r="DAA564" s="20"/>
      <c r="DAB564" s="45"/>
      <c r="DAH564" s="20"/>
      <c r="DAI564" s="20"/>
      <c r="DAJ564" s="45"/>
      <c r="DAP564" s="20"/>
      <c r="DAQ564" s="20"/>
      <c r="DAR564" s="45"/>
      <c r="DAX564" s="20"/>
      <c r="DAY564" s="20"/>
      <c r="DAZ564" s="45"/>
      <c r="DBF564" s="20"/>
      <c r="DBG564" s="20"/>
      <c r="DBH564" s="45"/>
      <c r="DBN564" s="20"/>
      <c r="DBO564" s="20"/>
      <c r="DBP564" s="45"/>
      <c r="DBV564" s="20"/>
      <c r="DBW564" s="20"/>
      <c r="DBX564" s="45"/>
      <c r="DCD564" s="20"/>
      <c r="DCE564" s="20"/>
      <c r="DCF564" s="45"/>
      <c r="DCL564" s="20"/>
      <c r="DCM564" s="20"/>
      <c r="DCN564" s="45"/>
      <c r="DCT564" s="20"/>
      <c r="DCU564" s="20"/>
      <c r="DCV564" s="45"/>
      <c r="DDB564" s="20"/>
      <c r="DDC564" s="20"/>
      <c r="DDD564" s="45"/>
      <c r="DDJ564" s="20"/>
      <c r="DDK564" s="20"/>
      <c r="DDL564" s="45"/>
      <c r="DDR564" s="20"/>
      <c r="DDS564" s="20"/>
      <c r="DDT564" s="45"/>
      <c r="DDZ564" s="20"/>
      <c r="DEA564" s="20"/>
      <c r="DEB564" s="45"/>
      <c r="DEH564" s="20"/>
      <c r="DEI564" s="20"/>
      <c r="DEJ564" s="45"/>
      <c r="DEP564" s="20"/>
      <c r="DEQ564" s="20"/>
      <c r="DER564" s="45"/>
      <c r="DEX564" s="20"/>
      <c r="DEY564" s="20"/>
      <c r="DEZ564" s="45"/>
      <c r="DFF564" s="20"/>
      <c r="DFG564" s="20"/>
      <c r="DFH564" s="45"/>
      <c r="DFN564" s="20"/>
      <c r="DFO564" s="20"/>
      <c r="DFP564" s="45"/>
      <c r="DFV564" s="20"/>
      <c r="DFW564" s="20"/>
      <c r="DFX564" s="45"/>
      <c r="DGD564" s="20"/>
      <c r="DGE564" s="20"/>
      <c r="DGF564" s="45"/>
      <c r="DGL564" s="20"/>
      <c r="DGM564" s="20"/>
      <c r="DGN564" s="45"/>
      <c r="DGT564" s="20"/>
      <c r="DGU564" s="20"/>
      <c r="DGV564" s="45"/>
      <c r="DHB564" s="20"/>
      <c r="DHC564" s="20"/>
      <c r="DHD564" s="45"/>
      <c r="DHJ564" s="20"/>
      <c r="DHK564" s="20"/>
      <c r="DHL564" s="45"/>
      <c r="DHR564" s="20"/>
      <c r="DHS564" s="20"/>
      <c r="DHT564" s="45"/>
      <c r="DHZ564" s="20"/>
      <c r="DIA564" s="20"/>
      <c r="DIB564" s="45"/>
      <c r="DIH564" s="20"/>
      <c r="DII564" s="20"/>
      <c r="DIJ564" s="45"/>
      <c r="DIP564" s="20"/>
      <c r="DIQ564" s="20"/>
      <c r="DIR564" s="45"/>
      <c r="DIX564" s="20"/>
      <c r="DIY564" s="20"/>
      <c r="DIZ564" s="45"/>
      <c r="DJF564" s="20"/>
      <c r="DJG564" s="20"/>
      <c r="DJH564" s="45"/>
      <c r="DJN564" s="20"/>
      <c r="DJO564" s="20"/>
      <c r="DJP564" s="45"/>
      <c r="DJV564" s="20"/>
      <c r="DJW564" s="20"/>
      <c r="DJX564" s="45"/>
      <c r="DKD564" s="20"/>
      <c r="DKE564" s="20"/>
      <c r="DKF564" s="45"/>
      <c r="DKL564" s="20"/>
      <c r="DKM564" s="20"/>
      <c r="DKN564" s="45"/>
      <c r="DKT564" s="20"/>
      <c r="DKU564" s="20"/>
      <c r="DKV564" s="45"/>
      <c r="DLB564" s="20"/>
      <c r="DLC564" s="20"/>
      <c r="DLD564" s="45"/>
      <c r="DLJ564" s="20"/>
      <c r="DLK564" s="20"/>
      <c r="DLL564" s="45"/>
      <c r="DLR564" s="20"/>
      <c r="DLS564" s="20"/>
      <c r="DLT564" s="45"/>
      <c r="DLZ564" s="20"/>
      <c r="DMA564" s="20"/>
      <c r="DMB564" s="45"/>
      <c r="DMH564" s="20"/>
      <c r="DMI564" s="20"/>
      <c r="DMJ564" s="45"/>
      <c r="DMP564" s="20"/>
      <c r="DMQ564" s="20"/>
      <c r="DMR564" s="45"/>
      <c r="DMX564" s="20"/>
      <c r="DMY564" s="20"/>
      <c r="DMZ564" s="45"/>
      <c r="DNF564" s="20"/>
      <c r="DNG564" s="20"/>
      <c r="DNH564" s="45"/>
      <c r="DNN564" s="20"/>
      <c r="DNO564" s="20"/>
      <c r="DNP564" s="45"/>
      <c r="DNV564" s="20"/>
      <c r="DNW564" s="20"/>
      <c r="DNX564" s="45"/>
      <c r="DOD564" s="20"/>
      <c r="DOE564" s="20"/>
      <c r="DOF564" s="45"/>
      <c r="DOL564" s="20"/>
      <c r="DOM564" s="20"/>
      <c r="DON564" s="45"/>
      <c r="DOT564" s="20"/>
      <c r="DOU564" s="20"/>
      <c r="DOV564" s="45"/>
      <c r="DPB564" s="20"/>
      <c r="DPC564" s="20"/>
      <c r="DPD564" s="45"/>
      <c r="DPJ564" s="20"/>
      <c r="DPK564" s="20"/>
      <c r="DPL564" s="45"/>
      <c r="DPR564" s="20"/>
      <c r="DPS564" s="20"/>
      <c r="DPT564" s="45"/>
      <c r="DPZ564" s="20"/>
      <c r="DQA564" s="20"/>
      <c r="DQB564" s="45"/>
      <c r="DQH564" s="20"/>
      <c r="DQI564" s="20"/>
      <c r="DQJ564" s="45"/>
      <c r="DQP564" s="20"/>
      <c r="DQQ564" s="20"/>
      <c r="DQR564" s="45"/>
      <c r="DQX564" s="20"/>
      <c r="DQY564" s="20"/>
      <c r="DQZ564" s="45"/>
      <c r="DRF564" s="20"/>
      <c r="DRG564" s="20"/>
      <c r="DRH564" s="45"/>
      <c r="DRN564" s="20"/>
      <c r="DRO564" s="20"/>
      <c r="DRP564" s="45"/>
      <c r="DRV564" s="20"/>
      <c r="DRW564" s="20"/>
      <c r="DRX564" s="45"/>
      <c r="DSD564" s="20"/>
      <c r="DSE564" s="20"/>
      <c r="DSF564" s="45"/>
      <c r="DSL564" s="20"/>
      <c r="DSM564" s="20"/>
      <c r="DSN564" s="45"/>
      <c r="DST564" s="20"/>
      <c r="DSU564" s="20"/>
      <c r="DSV564" s="45"/>
      <c r="DTB564" s="20"/>
      <c r="DTC564" s="20"/>
      <c r="DTD564" s="45"/>
      <c r="DTJ564" s="20"/>
      <c r="DTK564" s="20"/>
      <c r="DTL564" s="45"/>
      <c r="DTR564" s="20"/>
      <c r="DTS564" s="20"/>
      <c r="DTT564" s="45"/>
      <c r="DTZ564" s="20"/>
      <c r="DUA564" s="20"/>
      <c r="DUB564" s="45"/>
      <c r="DUH564" s="20"/>
      <c r="DUI564" s="20"/>
      <c r="DUJ564" s="45"/>
      <c r="DUP564" s="20"/>
      <c r="DUQ564" s="20"/>
      <c r="DUR564" s="45"/>
      <c r="DUX564" s="20"/>
      <c r="DUY564" s="20"/>
      <c r="DUZ564" s="45"/>
      <c r="DVF564" s="20"/>
      <c r="DVG564" s="20"/>
      <c r="DVH564" s="45"/>
      <c r="DVN564" s="20"/>
      <c r="DVO564" s="20"/>
      <c r="DVP564" s="45"/>
      <c r="DVV564" s="20"/>
      <c r="DVW564" s="20"/>
      <c r="DVX564" s="45"/>
      <c r="DWD564" s="20"/>
      <c r="DWE564" s="20"/>
      <c r="DWF564" s="45"/>
      <c r="DWL564" s="20"/>
      <c r="DWM564" s="20"/>
      <c r="DWN564" s="45"/>
      <c r="DWT564" s="20"/>
      <c r="DWU564" s="20"/>
      <c r="DWV564" s="45"/>
      <c r="DXB564" s="20"/>
      <c r="DXC564" s="20"/>
      <c r="DXD564" s="45"/>
      <c r="DXJ564" s="20"/>
      <c r="DXK564" s="20"/>
      <c r="DXL564" s="45"/>
      <c r="DXR564" s="20"/>
      <c r="DXS564" s="20"/>
      <c r="DXT564" s="45"/>
      <c r="DXZ564" s="20"/>
      <c r="DYA564" s="20"/>
      <c r="DYB564" s="45"/>
      <c r="DYH564" s="20"/>
      <c r="DYI564" s="20"/>
      <c r="DYJ564" s="45"/>
      <c r="DYP564" s="20"/>
      <c r="DYQ564" s="20"/>
      <c r="DYR564" s="45"/>
      <c r="DYX564" s="20"/>
      <c r="DYY564" s="20"/>
      <c r="DYZ564" s="45"/>
      <c r="DZF564" s="20"/>
      <c r="DZG564" s="20"/>
      <c r="DZH564" s="45"/>
      <c r="DZN564" s="20"/>
      <c r="DZO564" s="20"/>
      <c r="DZP564" s="45"/>
      <c r="DZV564" s="20"/>
      <c r="DZW564" s="20"/>
      <c r="DZX564" s="45"/>
      <c r="EAD564" s="20"/>
      <c r="EAE564" s="20"/>
      <c r="EAF564" s="45"/>
      <c r="EAL564" s="20"/>
      <c r="EAM564" s="20"/>
      <c r="EAN564" s="45"/>
      <c r="EAT564" s="20"/>
      <c r="EAU564" s="20"/>
      <c r="EAV564" s="45"/>
      <c r="EBB564" s="20"/>
      <c r="EBC564" s="20"/>
      <c r="EBD564" s="45"/>
      <c r="EBJ564" s="20"/>
      <c r="EBK564" s="20"/>
      <c r="EBL564" s="45"/>
      <c r="EBR564" s="20"/>
      <c r="EBS564" s="20"/>
      <c r="EBT564" s="45"/>
      <c r="EBZ564" s="20"/>
      <c r="ECA564" s="20"/>
      <c r="ECB564" s="45"/>
      <c r="ECH564" s="20"/>
      <c r="ECI564" s="20"/>
      <c r="ECJ564" s="45"/>
      <c r="ECP564" s="20"/>
      <c r="ECQ564" s="20"/>
      <c r="ECR564" s="45"/>
      <c r="ECX564" s="20"/>
      <c r="ECY564" s="20"/>
      <c r="ECZ564" s="45"/>
      <c r="EDF564" s="20"/>
      <c r="EDG564" s="20"/>
      <c r="EDH564" s="45"/>
      <c r="EDN564" s="20"/>
      <c r="EDO564" s="20"/>
      <c r="EDP564" s="45"/>
      <c r="EDV564" s="20"/>
      <c r="EDW564" s="20"/>
      <c r="EDX564" s="45"/>
      <c r="EED564" s="20"/>
      <c r="EEE564" s="20"/>
      <c r="EEF564" s="45"/>
      <c r="EEL564" s="20"/>
      <c r="EEM564" s="20"/>
      <c r="EEN564" s="45"/>
      <c r="EET564" s="20"/>
      <c r="EEU564" s="20"/>
      <c r="EEV564" s="45"/>
      <c r="EFB564" s="20"/>
      <c r="EFC564" s="20"/>
      <c r="EFD564" s="45"/>
      <c r="EFJ564" s="20"/>
      <c r="EFK564" s="20"/>
      <c r="EFL564" s="45"/>
      <c r="EFR564" s="20"/>
      <c r="EFS564" s="20"/>
      <c r="EFT564" s="45"/>
      <c r="EFZ564" s="20"/>
      <c r="EGA564" s="20"/>
      <c r="EGB564" s="45"/>
      <c r="EGH564" s="20"/>
      <c r="EGI564" s="20"/>
      <c r="EGJ564" s="45"/>
      <c r="EGP564" s="20"/>
      <c r="EGQ564" s="20"/>
      <c r="EGR564" s="45"/>
      <c r="EGX564" s="20"/>
      <c r="EGY564" s="20"/>
      <c r="EGZ564" s="45"/>
      <c r="EHF564" s="20"/>
      <c r="EHG564" s="20"/>
      <c r="EHH564" s="45"/>
      <c r="EHN564" s="20"/>
      <c r="EHO564" s="20"/>
      <c r="EHP564" s="45"/>
      <c r="EHV564" s="20"/>
      <c r="EHW564" s="20"/>
      <c r="EHX564" s="45"/>
      <c r="EID564" s="20"/>
      <c r="EIE564" s="20"/>
      <c r="EIF564" s="45"/>
      <c r="EIL564" s="20"/>
      <c r="EIM564" s="20"/>
      <c r="EIN564" s="45"/>
      <c r="EIT564" s="20"/>
      <c r="EIU564" s="20"/>
      <c r="EIV564" s="45"/>
      <c r="EJB564" s="20"/>
      <c r="EJC564" s="20"/>
      <c r="EJD564" s="45"/>
      <c r="EJJ564" s="20"/>
      <c r="EJK564" s="20"/>
      <c r="EJL564" s="45"/>
      <c r="EJR564" s="20"/>
      <c r="EJS564" s="20"/>
      <c r="EJT564" s="45"/>
      <c r="EJZ564" s="20"/>
      <c r="EKA564" s="20"/>
      <c r="EKB564" s="45"/>
      <c r="EKH564" s="20"/>
      <c r="EKI564" s="20"/>
      <c r="EKJ564" s="45"/>
      <c r="EKP564" s="20"/>
      <c r="EKQ564" s="20"/>
      <c r="EKR564" s="45"/>
      <c r="EKX564" s="20"/>
      <c r="EKY564" s="20"/>
      <c r="EKZ564" s="45"/>
      <c r="ELF564" s="20"/>
      <c r="ELG564" s="20"/>
      <c r="ELH564" s="45"/>
      <c r="ELN564" s="20"/>
      <c r="ELO564" s="20"/>
      <c r="ELP564" s="45"/>
      <c r="ELV564" s="20"/>
      <c r="ELW564" s="20"/>
      <c r="ELX564" s="45"/>
      <c r="EMD564" s="20"/>
      <c r="EME564" s="20"/>
      <c r="EMF564" s="45"/>
      <c r="EML564" s="20"/>
      <c r="EMM564" s="20"/>
      <c r="EMN564" s="45"/>
      <c r="EMT564" s="20"/>
      <c r="EMU564" s="20"/>
      <c r="EMV564" s="45"/>
      <c r="ENB564" s="20"/>
      <c r="ENC564" s="20"/>
      <c r="END564" s="45"/>
      <c r="ENJ564" s="20"/>
      <c r="ENK564" s="20"/>
      <c r="ENL564" s="45"/>
      <c r="ENR564" s="20"/>
      <c r="ENS564" s="20"/>
      <c r="ENT564" s="45"/>
      <c r="ENZ564" s="20"/>
      <c r="EOA564" s="20"/>
      <c r="EOB564" s="45"/>
      <c r="EOH564" s="20"/>
      <c r="EOI564" s="20"/>
      <c r="EOJ564" s="45"/>
      <c r="EOP564" s="20"/>
      <c r="EOQ564" s="20"/>
      <c r="EOR564" s="45"/>
      <c r="EOX564" s="20"/>
      <c r="EOY564" s="20"/>
      <c r="EOZ564" s="45"/>
      <c r="EPF564" s="20"/>
      <c r="EPG564" s="20"/>
      <c r="EPH564" s="45"/>
      <c r="EPN564" s="20"/>
      <c r="EPO564" s="20"/>
      <c r="EPP564" s="45"/>
      <c r="EPV564" s="20"/>
      <c r="EPW564" s="20"/>
      <c r="EPX564" s="45"/>
      <c r="EQD564" s="20"/>
      <c r="EQE564" s="20"/>
      <c r="EQF564" s="45"/>
      <c r="EQL564" s="20"/>
      <c r="EQM564" s="20"/>
      <c r="EQN564" s="45"/>
      <c r="EQT564" s="20"/>
      <c r="EQU564" s="20"/>
      <c r="EQV564" s="45"/>
      <c r="ERB564" s="20"/>
      <c r="ERC564" s="20"/>
      <c r="ERD564" s="45"/>
      <c r="ERJ564" s="20"/>
      <c r="ERK564" s="20"/>
      <c r="ERL564" s="45"/>
      <c r="ERR564" s="20"/>
      <c r="ERS564" s="20"/>
      <c r="ERT564" s="45"/>
      <c r="ERZ564" s="20"/>
      <c r="ESA564" s="20"/>
      <c r="ESB564" s="45"/>
      <c r="ESH564" s="20"/>
      <c r="ESI564" s="20"/>
      <c r="ESJ564" s="45"/>
      <c r="ESP564" s="20"/>
      <c r="ESQ564" s="20"/>
      <c r="ESR564" s="45"/>
      <c r="ESX564" s="20"/>
      <c r="ESY564" s="20"/>
      <c r="ESZ564" s="45"/>
      <c r="ETF564" s="20"/>
      <c r="ETG564" s="20"/>
      <c r="ETH564" s="45"/>
      <c r="ETN564" s="20"/>
      <c r="ETO564" s="20"/>
      <c r="ETP564" s="45"/>
      <c r="ETV564" s="20"/>
      <c r="ETW564" s="20"/>
      <c r="ETX564" s="45"/>
      <c r="EUD564" s="20"/>
      <c r="EUE564" s="20"/>
      <c r="EUF564" s="45"/>
      <c r="EUL564" s="20"/>
      <c r="EUM564" s="20"/>
      <c r="EUN564" s="45"/>
      <c r="EUT564" s="20"/>
      <c r="EUU564" s="20"/>
      <c r="EUV564" s="45"/>
      <c r="EVB564" s="20"/>
      <c r="EVC564" s="20"/>
      <c r="EVD564" s="45"/>
      <c r="EVJ564" s="20"/>
      <c r="EVK564" s="20"/>
      <c r="EVL564" s="45"/>
      <c r="EVR564" s="20"/>
      <c r="EVS564" s="20"/>
      <c r="EVT564" s="45"/>
      <c r="EVZ564" s="20"/>
      <c r="EWA564" s="20"/>
      <c r="EWB564" s="45"/>
      <c r="EWH564" s="20"/>
      <c r="EWI564" s="20"/>
      <c r="EWJ564" s="45"/>
      <c r="EWP564" s="20"/>
      <c r="EWQ564" s="20"/>
      <c r="EWR564" s="45"/>
      <c r="EWX564" s="20"/>
      <c r="EWY564" s="20"/>
      <c r="EWZ564" s="45"/>
      <c r="EXF564" s="20"/>
      <c r="EXG564" s="20"/>
      <c r="EXH564" s="45"/>
      <c r="EXN564" s="20"/>
      <c r="EXO564" s="20"/>
      <c r="EXP564" s="45"/>
      <c r="EXV564" s="20"/>
      <c r="EXW564" s="20"/>
      <c r="EXX564" s="45"/>
      <c r="EYD564" s="20"/>
      <c r="EYE564" s="20"/>
      <c r="EYF564" s="45"/>
      <c r="EYL564" s="20"/>
      <c r="EYM564" s="20"/>
      <c r="EYN564" s="45"/>
      <c r="EYT564" s="20"/>
      <c r="EYU564" s="20"/>
      <c r="EYV564" s="45"/>
      <c r="EZB564" s="20"/>
      <c r="EZC564" s="20"/>
      <c r="EZD564" s="45"/>
      <c r="EZJ564" s="20"/>
      <c r="EZK564" s="20"/>
      <c r="EZL564" s="45"/>
      <c r="EZR564" s="20"/>
      <c r="EZS564" s="20"/>
      <c r="EZT564" s="45"/>
      <c r="EZZ564" s="20"/>
      <c r="FAA564" s="20"/>
      <c r="FAB564" s="45"/>
      <c r="FAH564" s="20"/>
      <c r="FAI564" s="20"/>
      <c r="FAJ564" s="45"/>
      <c r="FAP564" s="20"/>
      <c r="FAQ564" s="20"/>
      <c r="FAR564" s="45"/>
      <c r="FAX564" s="20"/>
      <c r="FAY564" s="20"/>
      <c r="FAZ564" s="45"/>
      <c r="FBF564" s="20"/>
      <c r="FBG564" s="20"/>
      <c r="FBH564" s="45"/>
      <c r="FBN564" s="20"/>
      <c r="FBO564" s="20"/>
      <c r="FBP564" s="45"/>
      <c r="FBV564" s="20"/>
      <c r="FBW564" s="20"/>
      <c r="FBX564" s="45"/>
      <c r="FCD564" s="20"/>
      <c r="FCE564" s="20"/>
      <c r="FCF564" s="45"/>
      <c r="FCL564" s="20"/>
      <c r="FCM564" s="20"/>
      <c r="FCN564" s="45"/>
      <c r="FCT564" s="20"/>
      <c r="FCU564" s="20"/>
      <c r="FCV564" s="45"/>
      <c r="FDB564" s="20"/>
      <c r="FDC564" s="20"/>
      <c r="FDD564" s="45"/>
      <c r="FDJ564" s="20"/>
      <c r="FDK564" s="20"/>
      <c r="FDL564" s="45"/>
      <c r="FDR564" s="20"/>
      <c r="FDS564" s="20"/>
      <c r="FDT564" s="45"/>
      <c r="FDZ564" s="20"/>
      <c r="FEA564" s="20"/>
      <c r="FEB564" s="45"/>
      <c r="FEH564" s="20"/>
      <c r="FEI564" s="20"/>
      <c r="FEJ564" s="45"/>
      <c r="FEP564" s="20"/>
      <c r="FEQ564" s="20"/>
      <c r="FER564" s="45"/>
      <c r="FEX564" s="20"/>
      <c r="FEY564" s="20"/>
      <c r="FEZ564" s="45"/>
      <c r="FFF564" s="20"/>
      <c r="FFG564" s="20"/>
      <c r="FFH564" s="45"/>
      <c r="FFN564" s="20"/>
      <c r="FFO564" s="20"/>
      <c r="FFP564" s="45"/>
      <c r="FFV564" s="20"/>
      <c r="FFW564" s="20"/>
      <c r="FFX564" s="45"/>
      <c r="FGD564" s="20"/>
      <c r="FGE564" s="20"/>
      <c r="FGF564" s="45"/>
      <c r="FGL564" s="20"/>
      <c r="FGM564" s="20"/>
      <c r="FGN564" s="45"/>
      <c r="FGT564" s="20"/>
      <c r="FGU564" s="20"/>
      <c r="FGV564" s="45"/>
      <c r="FHB564" s="20"/>
      <c r="FHC564" s="20"/>
      <c r="FHD564" s="45"/>
      <c r="FHJ564" s="20"/>
      <c r="FHK564" s="20"/>
      <c r="FHL564" s="45"/>
      <c r="FHR564" s="20"/>
      <c r="FHS564" s="20"/>
      <c r="FHT564" s="45"/>
      <c r="FHZ564" s="20"/>
      <c r="FIA564" s="20"/>
      <c r="FIB564" s="45"/>
      <c r="FIH564" s="20"/>
      <c r="FII564" s="20"/>
      <c r="FIJ564" s="45"/>
      <c r="FIP564" s="20"/>
      <c r="FIQ564" s="20"/>
      <c r="FIR564" s="45"/>
      <c r="FIX564" s="20"/>
      <c r="FIY564" s="20"/>
      <c r="FIZ564" s="45"/>
      <c r="FJF564" s="20"/>
      <c r="FJG564" s="20"/>
      <c r="FJH564" s="45"/>
      <c r="FJN564" s="20"/>
      <c r="FJO564" s="20"/>
      <c r="FJP564" s="45"/>
      <c r="FJV564" s="20"/>
      <c r="FJW564" s="20"/>
      <c r="FJX564" s="45"/>
      <c r="FKD564" s="20"/>
      <c r="FKE564" s="20"/>
      <c r="FKF564" s="45"/>
      <c r="FKL564" s="20"/>
      <c r="FKM564" s="20"/>
      <c r="FKN564" s="45"/>
      <c r="FKT564" s="20"/>
      <c r="FKU564" s="20"/>
      <c r="FKV564" s="45"/>
      <c r="FLB564" s="20"/>
      <c r="FLC564" s="20"/>
      <c r="FLD564" s="45"/>
      <c r="FLJ564" s="20"/>
      <c r="FLK564" s="20"/>
      <c r="FLL564" s="45"/>
      <c r="FLR564" s="20"/>
      <c r="FLS564" s="20"/>
      <c r="FLT564" s="45"/>
      <c r="FLZ564" s="20"/>
      <c r="FMA564" s="20"/>
      <c r="FMB564" s="45"/>
      <c r="FMH564" s="20"/>
      <c r="FMI564" s="20"/>
      <c r="FMJ564" s="45"/>
      <c r="FMP564" s="20"/>
      <c r="FMQ564" s="20"/>
      <c r="FMR564" s="45"/>
      <c r="FMX564" s="20"/>
      <c r="FMY564" s="20"/>
      <c r="FMZ564" s="45"/>
      <c r="FNF564" s="20"/>
      <c r="FNG564" s="20"/>
      <c r="FNH564" s="45"/>
      <c r="FNN564" s="20"/>
      <c r="FNO564" s="20"/>
      <c r="FNP564" s="45"/>
      <c r="FNV564" s="20"/>
      <c r="FNW564" s="20"/>
      <c r="FNX564" s="45"/>
      <c r="FOD564" s="20"/>
      <c r="FOE564" s="20"/>
      <c r="FOF564" s="45"/>
      <c r="FOL564" s="20"/>
      <c r="FOM564" s="20"/>
      <c r="FON564" s="45"/>
      <c r="FOT564" s="20"/>
      <c r="FOU564" s="20"/>
      <c r="FOV564" s="45"/>
      <c r="FPB564" s="20"/>
      <c r="FPC564" s="20"/>
      <c r="FPD564" s="45"/>
      <c r="FPJ564" s="20"/>
      <c r="FPK564" s="20"/>
      <c r="FPL564" s="45"/>
      <c r="FPR564" s="20"/>
      <c r="FPS564" s="20"/>
      <c r="FPT564" s="45"/>
      <c r="FPZ564" s="20"/>
      <c r="FQA564" s="20"/>
      <c r="FQB564" s="45"/>
      <c r="FQH564" s="20"/>
      <c r="FQI564" s="20"/>
      <c r="FQJ564" s="45"/>
      <c r="FQP564" s="20"/>
      <c r="FQQ564" s="20"/>
      <c r="FQR564" s="45"/>
      <c r="FQX564" s="20"/>
      <c r="FQY564" s="20"/>
      <c r="FQZ564" s="45"/>
      <c r="FRF564" s="20"/>
      <c r="FRG564" s="20"/>
      <c r="FRH564" s="45"/>
      <c r="FRN564" s="20"/>
      <c r="FRO564" s="20"/>
      <c r="FRP564" s="45"/>
      <c r="FRV564" s="20"/>
      <c r="FRW564" s="20"/>
      <c r="FRX564" s="45"/>
      <c r="FSD564" s="20"/>
      <c r="FSE564" s="20"/>
      <c r="FSF564" s="45"/>
      <c r="FSL564" s="20"/>
      <c r="FSM564" s="20"/>
      <c r="FSN564" s="45"/>
      <c r="FST564" s="20"/>
      <c r="FSU564" s="20"/>
      <c r="FSV564" s="45"/>
      <c r="FTB564" s="20"/>
      <c r="FTC564" s="20"/>
      <c r="FTD564" s="45"/>
      <c r="FTJ564" s="20"/>
      <c r="FTK564" s="20"/>
      <c r="FTL564" s="45"/>
      <c r="FTR564" s="20"/>
      <c r="FTS564" s="20"/>
      <c r="FTT564" s="45"/>
      <c r="FTZ564" s="20"/>
      <c r="FUA564" s="20"/>
      <c r="FUB564" s="45"/>
      <c r="FUH564" s="20"/>
      <c r="FUI564" s="20"/>
      <c r="FUJ564" s="45"/>
      <c r="FUP564" s="20"/>
      <c r="FUQ564" s="20"/>
      <c r="FUR564" s="45"/>
      <c r="FUX564" s="20"/>
      <c r="FUY564" s="20"/>
      <c r="FUZ564" s="45"/>
      <c r="FVF564" s="20"/>
      <c r="FVG564" s="20"/>
      <c r="FVH564" s="45"/>
      <c r="FVN564" s="20"/>
      <c r="FVO564" s="20"/>
      <c r="FVP564" s="45"/>
      <c r="FVV564" s="20"/>
      <c r="FVW564" s="20"/>
      <c r="FVX564" s="45"/>
      <c r="FWD564" s="20"/>
      <c r="FWE564" s="20"/>
      <c r="FWF564" s="45"/>
      <c r="FWL564" s="20"/>
      <c r="FWM564" s="20"/>
      <c r="FWN564" s="45"/>
      <c r="FWT564" s="20"/>
      <c r="FWU564" s="20"/>
      <c r="FWV564" s="45"/>
      <c r="FXB564" s="20"/>
      <c r="FXC564" s="20"/>
      <c r="FXD564" s="45"/>
      <c r="FXJ564" s="20"/>
      <c r="FXK564" s="20"/>
      <c r="FXL564" s="45"/>
      <c r="FXR564" s="20"/>
      <c r="FXS564" s="20"/>
      <c r="FXT564" s="45"/>
      <c r="FXZ564" s="20"/>
      <c r="FYA564" s="20"/>
      <c r="FYB564" s="45"/>
      <c r="FYH564" s="20"/>
      <c r="FYI564" s="20"/>
      <c r="FYJ564" s="45"/>
      <c r="FYP564" s="20"/>
      <c r="FYQ564" s="20"/>
      <c r="FYR564" s="45"/>
      <c r="FYX564" s="20"/>
      <c r="FYY564" s="20"/>
      <c r="FYZ564" s="45"/>
      <c r="FZF564" s="20"/>
      <c r="FZG564" s="20"/>
      <c r="FZH564" s="45"/>
      <c r="FZN564" s="20"/>
      <c r="FZO564" s="20"/>
      <c r="FZP564" s="45"/>
      <c r="FZV564" s="20"/>
      <c r="FZW564" s="20"/>
      <c r="FZX564" s="45"/>
      <c r="GAD564" s="20"/>
      <c r="GAE564" s="20"/>
      <c r="GAF564" s="45"/>
      <c r="GAL564" s="20"/>
      <c r="GAM564" s="20"/>
      <c r="GAN564" s="45"/>
      <c r="GAT564" s="20"/>
      <c r="GAU564" s="20"/>
      <c r="GAV564" s="45"/>
      <c r="GBB564" s="20"/>
      <c r="GBC564" s="20"/>
      <c r="GBD564" s="45"/>
      <c r="GBJ564" s="20"/>
      <c r="GBK564" s="20"/>
      <c r="GBL564" s="45"/>
      <c r="GBR564" s="20"/>
      <c r="GBS564" s="20"/>
      <c r="GBT564" s="45"/>
      <c r="GBZ564" s="20"/>
      <c r="GCA564" s="20"/>
      <c r="GCB564" s="45"/>
      <c r="GCH564" s="20"/>
      <c r="GCI564" s="20"/>
      <c r="GCJ564" s="45"/>
      <c r="GCP564" s="20"/>
      <c r="GCQ564" s="20"/>
      <c r="GCR564" s="45"/>
      <c r="GCX564" s="20"/>
      <c r="GCY564" s="20"/>
      <c r="GCZ564" s="45"/>
      <c r="GDF564" s="20"/>
      <c r="GDG564" s="20"/>
      <c r="GDH564" s="45"/>
      <c r="GDN564" s="20"/>
      <c r="GDO564" s="20"/>
      <c r="GDP564" s="45"/>
      <c r="GDV564" s="20"/>
      <c r="GDW564" s="20"/>
      <c r="GDX564" s="45"/>
      <c r="GED564" s="20"/>
      <c r="GEE564" s="20"/>
      <c r="GEF564" s="45"/>
      <c r="GEL564" s="20"/>
      <c r="GEM564" s="20"/>
      <c r="GEN564" s="45"/>
      <c r="GET564" s="20"/>
      <c r="GEU564" s="20"/>
      <c r="GEV564" s="45"/>
      <c r="GFB564" s="20"/>
      <c r="GFC564" s="20"/>
      <c r="GFD564" s="45"/>
      <c r="GFJ564" s="20"/>
      <c r="GFK564" s="20"/>
      <c r="GFL564" s="45"/>
      <c r="GFR564" s="20"/>
      <c r="GFS564" s="20"/>
      <c r="GFT564" s="45"/>
      <c r="GFZ564" s="20"/>
      <c r="GGA564" s="20"/>
      <c r="GGB564" s="45"/>
      <c r="GGH564" s="20"/>
      <c r="GGI564" s="20"/>
      <c r="GGJ564" s="45"/>
      <c r="GGP564" s="20"/>
      <c r="GGQ564" s="20"/>
      <c r="GGR564" s="45"/>
      <c r="GGX564" s="20"/>
      <c r="GGY564" s="20"/>
      <c r="GGZ564" s="45"/>
      <c r="GHF564" s="20"/>
      <c r="GHG564" s="20"/>
      <c r="GHH564" s="45"/>
      <c r="GHN564" s="20"/>
      <c r="GHO564" s="20"/>
      <c r="GHP564" s="45"/>
      <c r="GHV564" s="20"/>
      <c r="GHW564" s="20"/>
      <c r="GHX564" s="45"/>
      <c r="GID564" s="20"/>
      <c r="GIE564" s="20"/>
      <c r="GIF564" s="45"/>
      <c r="GIL564" s="20"/>
      <c r="GIM564" s="20"/>
      <c r="GIN564" s="45"/>
      <c r="GIT564" s="20"/>
      <c r="GIU564" s="20"/>
      <c r="GIV564" s="45"/>
      <c r="GJB564" s="20"/>
      <c r="GJC564" s="20"/>
      <c r="GJD564" s="45"/>
      <c r="GJJ564" s="20"/>
      <c r="GJK564" s="20"/>
      <c r="GJL564" s="45"/>
      <c r="GJR564" s="20"/>
      <c r="GJS564" s="20"/>
      <c r="GJT564" s="45"/>
      <c r="GJZ564" s="20"/>
      <c r="GKA564" s="20"/>
      <c r="GKB564" s="45"/>
      <c r="GKH564" s="20"/>
      <c r="GKI564" s="20"/>
      <c r="GKJ564" s="45"/>
      <c r="GKP564" s="20"/>
      <c r="GKQ564" s="20"/>
      <c r="GKR564" s="45"/>
      <c r="GKX564" s="20"/>
      <c r="GKY564" s="20"/>
      <c r="GKZ564" s="45"/>
      <c r="GLF564" s="20"/>
      <c r="GLG564" s="20"/>
      <c r="GLH564" s="45"/>
      <c r="GLN564" s="20"/>
      <c r="GLO564" s="20"/>
      <c r="GLP564" s="45"/>
      <c r="GLV564" s="20"/>
      <c r="GLW564" s="20"/>
      <c r="GLX564" s="45"/>
      <c r="GMD564" s="20"/>
      <c r="GME564" s="20"/>
      <c r="GMF564" s="45"/>
      <c r="GML564" s="20"/>
      <c r="GMM564" s="20"/>
      <c r="GMN564" s="45"/>
      <c r="GMT564" s="20"/>
      <c r="GMU564" s="20"/>
      <c r="GMV564" s="45"/>
      <c r="GNB564" s="20"/>
      <c r="GNC564" s="20"/>
      <c r="GND564" s="45"/>
      <c r="GNJ564" s="20"/>
      <c r="GNK564" s="20"/>
      <c r="GNL564" s="45"/>
      <c r="GNR564" s="20"/>
      <c r="GNS564" s="20"/>
      <c r="GNT564" s="45"/>
      <c r="GNZ564" s="20"/>
      <c r="GOA564" s="20"/>
      <c r="GOB564" s="45"/>
      <c r="GOH564" s="20"/>
      <c r="GOI564" s="20"/>
      <c r="GOJ564" s="45"/>
      <c r="GOP564" s="20"/>
      <c r="GOQ564" s="20"/>
      <c r="GOR564" s="45"/>
      <c r="GOX564" s="20"/>
      <c r="GOY564" s="20"/>
      <c r="GOZ564" s="45"/>
      <c r="GPF564" s="20"/>
      <c r="GPG564" s="20"/>
      <c r="GPH564" s="45"/>
      <c r="GPN564" s="20"/>
      <c r="GPO564" s="20"/>
      <c r="GPP564" s="45"/>
      <c r="GPV564" s="20"/>
      <c r="GPW564" s="20"/>
      <c r="GPX564" s="45"/>
      <c r="GQD564" s="20"/>
      <c r="GQE564" s="20"/>
      <c r="GQF564" s="45"/>
      <c r="GQL564" s="20"/>
      <c r="GQM564" s="20"/>
      <c r="GQN564" s="45"/>
      <c r="GQT564" s="20"/>
      <c r="GQU564" s="20"/>
      <c r="GQV564" s="45"/>
      <c r="GRB564" s="20"/>
      <c r="GRC564" s="20"/>
      <c r="GRD564" s="45"/>
      <c r="GRJ564" s="20"/>
      <c r="GRK564" s="20"/>
      <c r="GRL564" s="45"/>
      <c r="GRR564" s="20"/>
      <c r="GRS564" s="20"/>
      <c r="GRT564" s="45"/>
      <c r="GRZ564" s="20"/>
      <c r="GSA564" s="20"/>
      <c r="GSB564" s="45"/>
      <c r="GSH564" s="20"/>
      <c r="GSI564" s="20"/>
      <c r="GSJ564" s="45"/>
      <c r="GSP564" s="20"/>
      <c r="GSQ564" s="20"/>
      <c r="GSR564" s="45"/>
      <c r="GSX564" s="20"/>
      <c r="GSY564" s="20"/>
      <c r="GSZ564" s="45"/>
      <c r="GTF564" s="20"/>
      <c r="GTG564" s="20"/>
      <c r="GTH564" s="45"/>
      <c r="GTN564" s="20"/>
      <c r="GTO564" s="20"/>
      <c r="GTP564" s="45"/>
      <c r="GTV564" s="20"/>
      <c r="GTW564" s="20"/>
      <c r="GTX564" s="45"/>
      <c r="GUD564" s="20"/>
      <c r="GUE564" s="20"/>
      <c r="GUF564" s="45"/>
      <c r="GUL564" s="20"/>
      <c r="GUM564" s="20"/>
      <c r="GUN564" s="45"/>
      <c r="GUT564" s="20"/>
      <c r="GUU564" s="20"/>
      <c r="GUV564" s="45"/>
      <c r="GVB564" s="20"/>
      <c r="GVC564" s="20"/>
      <c r="GVD564" s="45"/>
      <c r="GVJ564" s="20"/>
      <c r="GVK564" s="20"/>
      <c r="GVL564" s="45"/>
      <c r="GVR564" s="20"/>
      <c r="GVS564" s="20"/>
      <c r="GVT564" s="45"/>
      <c r="GVZ564" s="20"/>
      <c r="GWA564" s="20"/>
      <c r="GWB564" s="45"/>
      <c r="GWH564" s="20"/>
      <c r="GWI564" s="20"/>
      <c r="GWJ564" s="45"/>
      <c r="GWP564" s="20"/>
      <c r="GWQ564" s="20"/>
      <c r="GWR564" s="45"/>
      <c r="GWX564" s="20"/>
      <c r="GWY564" s="20"/>
      <c r="GWZ564" s="45"/>
      <c r="GXF564" s="20"/>
      <c r="GXG564" s="20"/>
      <c r="GXH564" s="45"/>
      <c r="GXN564" s="20"/>
      <c r="GXO564" s="20"/>
      <c r="GXP564" s="45"/>
      <c r="GXV564" s="20"/>
      <c r="GXW564" s="20"/>
      <c r="GXX564" s="45"/>
      <c r="GYD564" s="20"/>
      <c r="GYE564" s="20"/>
      <c r="GYF564" s="45"/>
      <c r="GYL564" s="20"/>
      <c r="GYM564" s="20"/>
      <c r="GYN564" s="45"/>
      <c r="GYT564" s="20"/>
      <c r="GYU564" s="20"/>
      <c r="GYV564" s="45"/>
      <c r="GZB564" s="20"/>
      <c r="GZC564" s="20"/>
      <c r="GZD564" s="45"/>
      <c r="GZJ564" s="20"/>
      <c r="GZK564" s="20"/>
      <c r="GZL564" s="45"/>
      <c r="GZR564" s="20"/>
      <c r="GZS564" s="20"/>
      <c r="GZT564" s="45"/>
      <c r="GZZ564" s="20"/>
      <c r="HAA564" s="20"/>
      <c r="HAB564" s="45"/>
      <c r="HAH564" s="20"/>
      <c r="HAI564" s="20"/>
      <c r="HAJ564" s="45"/>
      <c r="HAP564" s="20"/>
      <c r="HAQ564" s="20"/>
      <c r="HAR564" s="45"/>
      <c r="HAX564" s="20"/>
      <c r="HAY564" s="20"/>
      <c r="HAZ564" s="45"/>
      <c r="HBF564" s="20"/>
      <c r="HBG564" s="20"/>
      <c r="HBH564" s="45"/>
      <c r="HBN564" s="20"/>
      <c r="HBO564" s="20"/>
      <c r="HBP564" s="45"/>
      <c r="HBV564" s="20"/>
      <c r="HBW564" s="20"/>
      <c r="HBX564" s="45"/>
      <c r="HCD564" s="20"/>
      <c r="HCE564" s="20"/>
      <c r="HCF564" s="45"/>
      <c r="HCL564" s="20"/>
      <c r="HCM564" s="20"/>
      <c r="HCN564" s="45"/>
      <c r="HCT564" s="20"/>
      <c r="HCU564" s="20"/>
      <c r="HCV564" s="45"/>
      <c r="HDB564" s="20"/>
      <c r="HDC564" s="20"/>
      <c r="HDD564" s="45"/>
      <c r="HDJ564" s="20"/>
      <c r="HDK564" s="20"/>
      <c r="HDL564" s="45"/>
      <c r="HDR564" s="20"/>
      <c r="HDS564" s="20"/>
      <c r="HDT564" s="45"/>
      <c r="HDZ564" s="20"/>
      <c r="HEA564" s="20"/>
      <c r="HEB564" s="45"/>
      <c r="HEH564" s="20"/>
      <c r="HEI564" s="20"/>
      <c r="HEJ564" s="45"/>
      <c r="HEP564" s="20"/>
      <c r="HEQ564" s="20"/>
      <c r="HER564" s="45"/>
      <c r="HEX564" s="20"/>
      <c r="HEY564" s="20"/>
      <c r="HEZ564" s="45"/>
      <c r="HFF564" s="20"/>
      <c r="HFG564" s="20"/>
      <c r="HFH564" s="45"/>
      <c r="HFN564" s="20"/>
      <c r="HFO564" s="20"/>
      <c r="HFP564" s="45"/>
      <c r="HFV564" s="20"/>
      <c r="HFW564" s="20"/>
      <c r="HFX564" s="45"/>
      <c r="HGD564" s="20"/>
      <c r="HGE564" s="20"/>
      <c r="HGF564" s="45"/>
      <c r="HGL564" s="20"/>
      <c r="HGM564" s="20"/>
      <c r="HGN564" s="45"/>
      <c r="HGT564" s="20"/>
      <c r="HGU564" s="20"/>
      <c r="HGV564" s="45"/>
      <c r="HHB564" s="20"/>
      <c r="HHC564" s="20"/>
      <c r="HHD564" s="45"/>
      <c r="HHJ564" s="20"/>
      <c r="HHK564" s="20"/>
      <c r="HHL564" s="45"/>
      <c r="HHR564" s="20"/>
      <c r="HHS564" s="20"/>
      <c r="HHT564" s="45"/>
      <c r="HHZ564" s="20"/>
      <c r="HIA564" s="20"/>
      <c r="HIB564" s="45"/>
      <c r="HIH564" s="20"/>
      <c r="HII564" s="20"/>
      <c r="HIJ564" s="45"/>
      <c r="HIP564" s="20"/>
      <c r="HIQ564" s="20"/>
      <c r="HIR564" s="45"/>
      <c r="HIX564" s="20"/>
      <c r="HIY564" s="20"/>
      <c r="HIZ564" s="45"/>
      <c r="HJF564" s="20"/>
      <c r="HJG564" s="20"/>
      <c r="HJH564" s="45"/>
      <c r="HJN564" s="20"/>
      <c r="HJO564" s="20"/>
      <c r="HJP564" s="45"/>
      <c r="HJV564" s="20"/>
      <c r="HJW564" s="20"/>
      <c r="HJX564" s="45"/>
      <c r="HKD564" s="20"/>
      <c r="HKE564" s="20"/>
      <c r="HKF564" s="45"/>
      <c r="HKL564" s="20"/>
      <c r="HKM564" s="20"/>
      <c r="HKN564" s="45"/>
      <c r="HKT564" s="20"/>
      <c r="HKU564" s="20"/>
      <c r="HKV564" s="45"/>
      <c r="HLB564" s="20"/>
      <c r="HLC564" s="20"/>
      <c r="HLD564" s="45"/>
      <c r="HLJ564" s="20"/>
      <c r="HLK564" s="20"/>
      <c r="HLL564" s="45"/>
      <c r="HLR564" s="20"/>
      <c r="HLS564" s="20"/>
      <c r="HLT564" s="45"/>
      <c r="HLZ564" s="20"/>
      <c r="HMA564" s="20"/>
      <c r="HMB564" s="45"/>
      <c r="HMH564" s="20"/>
      <c r="HMI564" s="20"/>
      <c r="HMJ564" s="45"/>
      <c r="HMP564" s="20"/>
      <c r="HMQ564" s="20"/>
      <c r="HMR564" s="45"/>
      <c r="HMX564" s="20"/>
      <c r="HMY564" s="20"/>
      <c r="HMZ564" s="45"/>
      <c r="HNF564" s="20"/>
      <c r="HNG564" s="20"/>
      <c r="HNH564" s="45"/>
      <c r="HNN564" s="20"/>
      <c r="HNO564" s="20"/>
      <c r="HNP564" s="45"/>
      <c r="HNV564" s="20"/>
      <c r="HNW564" s="20"/>
      <c r="HNX564" s="45"/>
      <c r="HOD564" s="20"/>
      <c r="HOE564" s="20"/>
      <c r="HOF564" s="45"/>
      <c r="HOL564" s="20"/>
      <c r="HOM564" s="20"/>
      <c r="HON564" s="45"/>
      <c r="HOT564" s="20"/>
      <c r="HOU564" s="20"/>
      <c r="HOV564" s="45"/>
      <c r="HPB564" s="20"/>
      <c r="HPC564" s="20"/>
      <c r="HPD564" s="45"/>
      <c r="HPJ564" s="20"/>
      <c r="HPK564" s="20"/>
      <c r="HPL564" s="45"/>
      <c r="HPR564" s="20"/>
      <c r="HPS564" s="20"/>
      <c r="HPT564" s="45"/>
      <c r="HPZ564" s="20"/>
      <c r="HQA564" s="20"/>
      <c r="HQB564" s="45"/>
      <c r="HQH564" s="20"/>
      <c r="HQI564" s="20"/>
      <c r="HQJ564" s="45"/>
      <c r="HQP564" s="20"/>
      <c r="HQQ564" s="20"/>
      <c r="HQR564" s="45"/>
      <c r="HQX564" s="20"/>
      <c r="HQY564" s="20"/>
      <c r="HQZ564" s="45"/>
      <c r="HRF564" s="20"/>
      <c r="HRG564" s="20"/>
      <c r="HRH564" s="45"/>
      <c r="HRN564" s="20"/>
      <c r="HRO564" s="20"/>
      <c r="HRP564" s="45"/>
      <c r="HRV564" s="20"/>
      <c r="HRW564" s="20"/>
      <c r="HRX564" s="45"/>
      <c r="HSD564" s="20"/>
      <c r="HSE564" s="20"/>
      <c r="HSF564" s="45"/>
      <c r="HSL564" s="20"/>
      <c r="HSM564" s="20"/>
      <c r="HSN564" s="45"/>
      <c r="HST564" s="20"/>
      <c r="HSU564" s="20"/>
      <c r="HSV564" s="45"/>
      <c r="HTB564" s="20"/>
      <c r="HTC564" s="20"/>
      <c r="HTD564" s="45"/>
      <c r="HTJ564" s="20"/>
      <c r="HTK564" s="20"/>
      <c r="HTL564" s="45"/>
      <c r="HTR564" s="20"/>
      <c r="HTS564" s="20"/>
      <c r="HTT564" s="45"/>
      <c r="HTZ564" s="20"/>
      <c r="HUA564" s="20"/>
      <c r="HUB564" s="45"/>
      <c r="HUH564" s="20"/>
      <c r="HUI564" s="20"/>
      <c r="HUJ564" s="45"/>
      <c r="HUP564" s="20"/>
      <c r="HUQ564" s="20"/>
      <c r="HUR564" s="45"/>
      <c r="HUX564" s="20"/>
      <c r="HUY564" s="20"/>
      <c r="HUZ564" s="45"/>
      <c r="HVF564" s="20"/>
      <c r="HVG564" s="20"/>
      <c r="HVH564" s="45"/>
      <c r="HVN564" s="20"/>
      <c r="HVO564" s="20"/>
      <c r="HVP564" s="45"/>
      <c r="HVV564" s="20"/>
      <c r="HVW564" s="20"/>
      <c r="HVX564" s="45"/>
      <c r="HWD564" s="20"/>
      <c r="HWE564" s="20"/>
      <c r="HWF564" s="45"/>
      <c r="HWL564" s="20"/>
      <c r="HWM564" s="20"/>
      <c r="HWN564" s="45"/>
      <c r="HWT564" s="20"/>
      <c r="HWU564" s="20"/>
      <c r="HWV564" s="45"/>
      <c r="HXB564" s="20"/>
      <c r="HXC564" s="20"/>
      <c r="HXD564" s="45"/>
      <c r="HXJ564" s="20"/>
      <c r="HXK564" s="20"/>
      <c r="HXL564" s="45"/>
      <c r="HXR564" s="20"/>
      <c r="HXS564" s="20"/>
      <c r="HXT564" s="45"/>
      <c r="HXZ564" s="20"/>
      <c r="HYA564" s="20"/>
      <c r="HYB564" s="45"/>
      <c r="HYH564" s="20"/>
      <c r="HYI564" s="20"/>
      <c r="HYJ564" s="45"/>
      <c r="HYP564" s="20"/>
      <c r="HYQ564" s="20"/>
      <c r="HYR564" s="45"/>
      <c r="HYX564" s="20"/>
      <c r="HYY564" s="20"/>
      <c r="HYZ564" s="45"/>
      <c r="HZF564" s="20"/>
      <c r="HZG564" s="20"/>
      <c r="HZH564" s="45"/>
      <c r="HZN564" s="20"/>
      <c r="HZO564" s="20"/>
      <c r="HZP564" s="45"/>
      <c r="HZV564" s="20"/>
      <c r="HZW564" s="20"/>
      <c r="HZX564" s="45"/>
      <c r="IAD564" s="20"/>
      <c r="IAE564" s="20"/>
      <c r="IAF564" s="45"/>
      <c r="IAL564" s="20"/>
      <c r="IAM564" s="20"/>
      <c r="IAN564" s="45"/>
      <c r="IAT564" s="20"/>
      <c r="IAU564" s="20"/>
      <c r="IAV564" s="45"/>
      <c r="IBB564" s="20"/>
      <c r="IBC564" s="20"/>
      <c r="IBD564" s="45"/>
      <c r="IBJ564" s="20"/>
      <c r="IBK564" s="20"/>
      <c r="IBL564" s="45"/>
      <c r="IBR564" s="20"/>
      <c r="IBS564" s="20"/>
      <c r="IBT564" s="45"/>
      <c r="IBZ564" s="20"/>
      <c r="ICA564" s="20"/>
      <c r="ICB564" s="45"/>
      <c r="ICH564" s="20"/>
      <c r="ICI564" s="20"/>
      <c r="ICJ564" s="45"/>
      <c r="ICP564" s="20"/>
      <c r="ICQ564" s="20"/>
      <c r="ICR564" s="45"/>
      <c r="ICX564" s="20"/>
      <c r="ICY564" s="20"/>
      <c r="ICZ564" s="45"/>
      <c r="IDF564" s="20"/>
      <c r="IDG564" s="20"/>
      <c r="IDH564" s="45"/>
      <c r="IDN564" s="20"/>
      <c r="IDO564" s="20"/>
      <c r="IDP564" s="45"/>
      <c r="IDV564" s="20"/>
      <c r="IDW564" s="20"/>
      <c r="IDX564" s="45"/>
      <c r="IED564" s="20"/>
      <c r="IEE564" s="20"/>
      <c r="IEF564" s="45"/>
      <c r="IEL564" s="20"/>
      <c r="IEM564" s="20"/>
      <c r="IEN564" s="45"/>
      <c r="IET564" s="20"/>
      <c r="IEU564" s="20"/>
      <c r="IEV564" s="45"/>
      <c r="IFB564" s="20"/>
      <c r="IFC564" s="20"/>
      <c r="IFD564" s="45"/>
      <c r="IFJ564" s="20"/>
      <c r="IFK564" s="20"/>
      <c r="IFL564" s="45"/>
      <c r="IFR564" s="20"/>
      <c r="IFS564" s="20"/>
      <c r="IFT564" s="45"/>
      <c r="IFZ564" s="20"/>
      <c r="IGA564" s="20"/>
      <c r="IGB564" s="45"/>
      <c r="IGH564" s="20"/>
      <c r="IGI564" s="20"/>
      <c r="IGJ564" s="45"/>
      <c r="IGP564" s="20"/>
      <c r="IGQ564" s="20"/>
      <c r="IGR564" s="45"/>
      <c r="IGX564" s="20"/>
      <c r="IGY564" s="20"/>
      <c r="IGZ564" s="45"/>
      <c r="IHF564" s="20"/>
      <c r="IHG564" s="20"/>
      <c r="IHH564" s="45"/>
      <c r="IHN564" s="20"/>
      <c r="IHO564" s="20"/>
      <c r="IHP564" s="45"/>
      <c r="IHV564" s="20"/>
      <c r="IHW564" s="20"/>
      <c r="IHX564" s="45"/>
      <c r="IID564" s="20"/>
      <c r="IIE564" s="20"/>
      <c r="IIF564" s="45"/>
      <c r="IIL564" s="20"/>
      <c r="IIM564" s="20"/>
      <c r="IIN564" s="45"/>
      <c r="IIT564" s="20"/>
      <c r="IIU564" s="20"/>
      <c r="IIV564" s="45"/>
      <c r="IJB564" s="20"/>
      <c r="IJC564" s="20"/>
      <c r="IJD564" s="45"/>
      <c r="IJJ564" s="20"/>
      <c r="IJK564" s="20"/>
      <c r="IJL564" s="45"/>
      <c r="IJR564" s="20"/>
      <c r="IJS564" s="20"/>
      <c r="IJT564" s="45"/>
      <c r="IJZ564" s="20"/>
      <c r="IKA564" s="20"/>
      <c r="IKB564" s="45"/>
      <c r="IKH564" s="20"/>
      <c r="IKI564" s="20"/>
      <c r="IKJ564" s="45"/>
      <c r="IKP564" s="20"/>
      <c r="IKQ564" s="20"/>
      <c r="IKR564" s="45"/>
      <c r="IKX564" s="20"/>
      <c r="IKY564" s="20"/>
      <c r="IKZ564" s="45"/>
      <c r="ILF564" s="20"/>
      <c r="ILG564" s="20"/>
      <c r="ILH564" s="45"/>
      <c r="ILN564" s="20"/>
      <c r="ILO564" s="20"/>
      <c r="ILP564" s="45"/>
      <c r="ILV564" s="20"/>
      <c r="ILW564" s="20"/>
      <c r="ILX564" s="45"/>
      <c r="IMD564" s="20"/>
      <c r="IME564" s="20"/>
      <c r="IMF564" s="45"/>
      <c r="IML564" s="20"/>
      <c r="IMM564" s="20"/>
      <c r="IMN564" s="45"/>
      <c r="IMT564" s="20"/>
      <c r="IMU564" s="20"/>
      <c r="IMV564" s="45"/>
      <c r="INB564" s="20"/>
      <c r="INC564" s="20"/>
      <c r="IND564" s="45"/>
      <c r="INJ564" s="20"/>
      <c r="INK564" s="20"/>
      <c r="INL564" s="45"/>
      <c r="INR564" s="20"/>
      <c r="INS564" s="20"/>
      <c r="INT564" s="45"/>
      <c r="INZ564" s="20"/>
      <c r="IOA564" s="20"/>
      <c r="IOB564" s="45"/>
      <c r="IOH564" s="20"/>
      <c r="IOI564" s="20"/>
      <c r="IOJ564" s="45"/>
      <c r="IOP564" s="20"/>
      <c r="IOQ564" s="20"/>
      <c r="IOR564" s="45"/>
      <c r="IOX564" s="20"/>
      <c r="IOY564" s="20"/>
      <c r="IOZ564" s="45"/>
      <c r="IPF564" s="20"/>
      <c r="IPG564" s="20"/>
      <c r="IPH564" s="45"/>
      <c r="IPN564" s="20"/>
      <c r="IPO564" s="20"/>
      <c r="IPP564" s="45"/>
      <c r="IPV564" s="20"/>
      <c r="IPW564" s="20"/>
      <c r="IPX564" s="45"/>
      <c r="IQD564" s="20"/>
      <c r="IQE564" s="20"/>
      <c r="IQF564" s="45"/>
      <c r="IQL564" s="20"/>
      <c r="IQM564" s="20"/>
      <c r="IQN564" s="45"/>
      <c r="IQT564" s="20"/>
      <c r="IQU564" s="20"/>
      <c r="IQV564" s="45"/>
      <c r="IRB564" s="20"/>
      <c r="IRC564" s="20"/>
      <c r="IRD564" s="45"/>
      <c r="IRJ564" s="20"/>
      <c r="IRK564" s="20"/>
      <c r="IRL564" s="45"/>
      <c r="IRR564" s="20"/>
      <c r="IRS564" s="20"/>
      <c r="IRT564" s="45"/>
      <c r="IRZ564" s="20"/>
      <c r="ISA564" s="20"/>
      <c r="ISB564" s="45"/>
      <c r="ISH564" s="20"/>
      <c r="ISI564" s="20"/>
      <c r="ISJ564" s="45"/>
      <c r="ISP564" s="20"/>
      <c r="ISQ564" s="20"/>
      <c r="ISR564" s="45"/>
      <c r="ISX564" s="20"/>
      <c r="ISY564" s="20"/>
      <c r="ISZ564" s="45"/>
      <c r="ITF564" s="20"/>
      <c r="ITG564" s="20"/>
      <c r="ITH564" s="45"/>
      <c r="ITN564" s="20"/>
      <c r="ITO564" s="20"/>
      <c r="ITP564" s="45"/>
      <c r="ITV564" s="20"/>
      <c r="ITW564" s="20"/>
      <c r="ITX564" s="45"/>
      <c r="IUD564" s="20"/>
      <c r="IUE564" s="20"/>
      <c r="IUF564" s="45"/>
      <c r="IUL564" s="20"/>
      <c r="IUM564" s="20"/>
      <c r="IUN564" s="45"/>
      <c r="IUT564" s="20"/>
      <c r="IUU564" s="20"/>
      <c r="IUV564" s="45"/>
      <c r="IVB564" s="20"/>
      <c r="IVC564" s="20"/>
      <c r="IVD564" s="45"/>
      <c r="IVJ564" s="20"/>
      <c r="IVK564" s="20"/>
      <c r="IVL564" s="45"/>
      <c r="IVR564" s="20"/>
      <c r="IVS564" s="20"/>
      <c r="IVT564" s="45"/>
      <c r="IVZ564" s="20"/>
      <c r="IWA564" s="20"/>
      <c r="IWB564" s="45"/>
      <c r="IWH564" s="20"/>
      <c r="IWI564" s="20"/>
      <c r="IWJ564" s="45"/>
      <c r="IWP564" s="20"/>
      <c r="IWQ564" s="20"/>
      <c r="IWR564" s="45"/>
      <c r="IWX564" s="20"/>
      <c r="IWY564" s="20"/>
      <c r="IWZ564" s="45"/>
      <c r="IXF564" s="20"/>
      <c r="IXG564" s="20"/>
      <c r="IXH564" s="45"/>
      <c r="IXN564" s="20"/>
      <c r="IXO564" s="20"/>
      <c r="IXP564" s="45"/>
      <c r="IXV564" s="20"/>
      <c r="IXW564" s="20"/>
      <c r="IXX564" s="45"/>
      <c r="IYD564" s="20"/>
      <c r="IYE564" s="20"/>
      <c r="IYF564" s="45"/>
      <c r="IYL564" s="20"/>
      <c r="IYM564" s="20"/>
      <c r="IYN564" s="45"/>
      <c r="IYT564" s="20"/>
      <c r="IYU564" s="20"/>
      <c r="IYV564" s="45"/>
      <c r="IZB564" s="20"/>
      <c r="IZC564" s="20"/>
      <c r="IZD564" s="45"/>
      <c r="IZJ564" s="20"/>
      <c r="IZK564" s="20"/>
      <c r="IZL564" s="45"/>
      <c r="IZR564" s="20"/>
      <c r="IZS564" s="20"/>
      <c r="IZT564" s="45"/>
      <c r="IZZ564" s="20"/>
      <c r="JAA564" s="20"/>
      <c r="JAB564" s="45"/>
      <c r="JAH564" s="20"/>
      <c r="JAI564" s="20"/>
      <c r="JAJ564" s="45"/>
      <c r="JAP564" s="20"/>
      <c r="JAQ564" s="20"/>
      <c r="JAR564" s="45"/>
      <c r="JAX564" s="20"/>
      <c r="JAY564" s="20"/>
      <c r="JAZ564" s="45"/>
      <c r="JBF564" s="20"/>
      <c r="JBG564" s="20"/>
      <c r="JBH564" s="45"/>
      <c r="JBN564" s="20"/>
      <c r="JBO564" s="20"/>
      <c r="JBP564" s="45"/>
      <c r="JBV564" s="20"/>
      <c r="JBW564" s="20"/>
      <c r="JBX564" s="45"/>
      <c r="JCD564" s="20"/>
      <c r="JCE564" s="20"/>
      <c r="JCF564" s="45"/>
      <c r="JCL564" s="20"/>
      <c r="JCM564" s="20"/>
      <c r="JCN564" s="45"/>
      <c r="JCT564" s="20"/>
      <c r="JCU564" s="20"/>
      <c r="JCV564" s="45"/>
      <c r="JDB564" s="20"/>
      <c r="JDC564" s="20"/>
      <c r="JDD564" s="45"/>
      <c r="JDJ564" s="20"/>
      <c r="JDK564" s="20"/>
      <c r="JDL564" s="45"/>
      <c r="JDR564" s="20"/>
      <c r="JDS564" s="20"/>
      <c r="JDT564" s="45"/>
      <c r="JDZ564" s="20"/>
      <c r="JEA564" s="20"/>
      <c r="JEB564" s="45"/>
      <c r="JEH564" s="20"/>
      <c r="JEI564" s="20"/>
      <c r="JEJ564" s="45"/>
      <c r="JEP564" s="20"/>
      <c r="JEQ564" s="20"/>
      <c r="JER564" s="45"/>
      <c r="JEX564" s="20"/>
      <c r="JEY564" s="20"/>
      <c r="JEZ564" s="45"/>
      <c r="JFF564" s="20"/>
      <c r="JFG564" s="20"/>
      <c r="JFH564" s="45"/>
      <c r="JFN564" s="20"/>
      <c r="JFO564" s="20"/>
      <c r="JFP564" s="45"/>
      <c r="JFV564" s="20"/>
      <c r="JFW564" s="20"/>
      <c r="JFX564" s="45"/>
      <c r="JGD564" s="20"/>
      <c r="JGE564" s="20"/>
      <c r="JGF564" s="45"/>
      <c r="JGL564" s="20"/>
      <c r="JGM564" s="20"/>
      <c r="JGN564" s="45"/>
      <c r="JGT564" s="20"/>
      <c r="JGU564" s="20"/>
      <c r="JGV564" s="45"/>
      <c r="JHB564" s="20"/>
      <c r="JHC564" s="20"/>
      <c r="JHD564" s="45"/>
      <c r="JHJ564" s="20"/>
      <c r="JHK564" s="20"/>
      <c r="JHL564" s="45"/>
      <c r="JHR564" s="20"/>
      <c r="JHS564" s="20"/>
      <c r="JHT564" s="45"/>
      <c r="JHZ564" s="20"/>
      <c r="JIA564" s="20"/>
      <c r="JIB564" s="45"/>
      <c r="JIH564" s="20"/>
      <c r="JII564" s="20"/>
      <c r="JIJ564" s="45"/>
      <c r="JIP564" s="20"/>
      <c r="JIQ564" s="20"/>
      <c r="JIR564" s="45"/>
      <c r="JIX564" s="20"/>
      <c r="JIY564" s="20"/>
      <c r="JIZ564" s="45"/>
      <c r="JJF564" s="20"/>
      <c r="JJG564" s="20"/>
      <c r="JJH564" s="45"/>
      <c r="JJN564" s="20"/>
      <c r="JJO564" s="20"/>
      <c r="JJP564" s="45"/>
      <c r="JJV564" s="20"/>
      <c r="JJW564" s="20"/>
      <c r="JJX564" s="45"/>
      <c r="JKD564" s="20"/>
      <c r="JKE564" s="20"/>
      <c r="JKF564" s="45"/>
      <c r="JKL564" s="20"/>
      <c r="JKM564" s="20"/>
      <c r="JKN564" s="45"/>
      <c r="JKT564" s="20"/>
      <c r="JKU564" s="20"/>
      <c r="JKV564" s="45"/>
      <c r="JLB564" s="20"/>
      <c r="JLC564" s="20"/>
      <c r="JLD564" s="45"/>
      <c r="JLJ564" s="20"/>
      <c r="JLK564" s="20"/>
      <c r="JLL564" s="45"/>
      <c r="JLR564" s="20"/>
      <c r="JLS564" s="20"/>
      <c r="JLT564" s="45"/>
      <c r="JLZ564" s="20"/>
      <c r="JMA564" s="20"/>
      <c r="JMB564" s="45"/>
      <c r="JMH564" s="20"/>
      <c r="JMI564" s="20"/>
      <c r="JMJ564" s="45"/>
      <c r="JMP564" s="20"/>
      <c r="JMQ564" s="20"/>
      <c r="JMR564" s="45"/>
      <c r="JMX564" s="20"/>
      <c r="JMY564" s="20"/>
      <c r="JMZ564" s="45"/>
      <c r="JNF564" s="20"/>
      <c r="JNG564" s="20"/>
      <c r="JNH564" s="45"/>
      <c r="JNN564" s="20"/>
      <c r="JNO564" s="20"/>
      <c r="JNP564" s="45"/>
      <c r="JNV564" s="20"/>
      <c r="JNW564" s="20"/>
      <c r="JNX564" s="45"/>
      <c r="JOD564" s="20"/>
      <c r="JOE564" s="20"/>
      <c r="JOF564" s="45"/>
      <c r="JOL564" s="20"/>
      <c r="JOM564" s="20"/>
      <c r="JON564" s="45"/>
      <c r="JOT564" s="20"/>
      <c r="JOU564" s="20"/>
      <c r="JOV564" s="45"/>
      <c r="JPB564" s="20"/>
      <c r="JPC564" s="20"/>
      <c r="JPD564" s="45"/>
      <c r="JPJ564" s="20"/>
      <c r="JPK564" s="20"/>
      <c r="JPL564" s="45"/>
      <c r="JPR564" s="20"/>
      <c r="JPS564" s="20"/>
      <c r="JPT564" s="45"/>
      <c r="JPZ564" s="20"/>
      <c r="JQA564" s="20"/>
      <c r="JQB564" s="45"/>
      <c r="JQH564" s="20"/>
      <c r="JQI564" s="20"/>
      <c r="JQJ564" s="45"/>
      <c r="JQP564" s="20"/>
      <c r="JQQ564" s="20"/>
      <c r="JQR564" s="45"/>
      <c r="JQX564" s="20"/>
      <c r="JQY564" s="20"/>
      <c r="JQZ564" s="45"/>
      <c r="JRF564" s="20"/>
      <c r="JRG564" s="20"/>
      <c r="JRH564" s="45"/>
      <c r="JRN564" s="20"/>
      <c r="JRO564" s="20"/>
      <c r="JRP564" s="45"/>
      <c r="JRV564" s="20"/>
      <c r="JRW564" s="20"/>
      <c r="JRX564" s="45"/>
      <c r="JSD564" s="20"/>
      <c r="JSE564" s="20"/>
      <c r="JSF564" s="45"/>
      <c r="JSL564" s="20"/>
      <c r="JSM564" s="20"/>
      <c r="JSN564" s="45"/>
      <c r="JST564" s="20"/>
      <c r="JSU564" s="20"/>
      <c r="JSV564" s="45"/>
      <c r="JTB564" s="20"/>
      <c r="JTC564" s="20"/>
      <c r="JTD564" s="45"/>
      <c r="JTJ564" s="20"/>
      <c r="JTK564" s="20"/>
      <c r="JTL564" s="45"/>
      <c r="JTR564" s="20"/>
      <c r="JTS564" s="20"/>
      <c r="JTT564" s="45"/>
      <c r="JTZ564" s="20"/>
      <c r="JUA564" s="20"/>
      <c r="JUB564" s="45"/>
      <c r="JUH564" s="20"/>
      <c r="JUI564" s="20"/>
      <c r="JUJ564" s="45"/>
      <c r="JUP564" s="20"/>
      <c r="JUQ564" s="20"/>
      <c r="JUR564" s="45"/>
      <c r="JUX564" s="20"/>
      <c r="JUY564" s="20"/>
      <c r="JUZ564" s="45"/>
      <c r="JVF564" s="20"/>
      <c r="JVG564" s="20"/>
      <c r="JVH564" s="45"/>
      <c r="JVN564" s="20"/>
      <c r="JVO564" s="20"/>
      <c r="JVP564" s="45"/>
      <c r="JVV564" s="20"/>
      <c r="JVW564" s="20"/>
      <c r="JVX564" s="45"/>
      <c r="JWD564" s="20"/>
      <c r="JWE564" s="20"/>
      <c r="JWF564" s="45"/>
      <c r="JWL564" s="20"/>
      <c r="JWM564" s="20"/>
      <c r="JWN564" s="45"/>
      <c r="JWT564" s="20"/>
      <c r="JWU564" s="20"/>
      <c r="JWV564" s="45"/>
      <c r="JXB564" s="20"/>
      <c r="JXC564" s="20"/>
      <c r="JXD564" s="45"/>
      <c r="JXJ564" s="20"/>
      <c r="JXK564" s="20"/>
      <c r="JXL564" s="45"/>
      <c r="JXR564" s="20"/>
      <c r="JXS564" s="20"/>
      <c r="JXT564" s="45"/>
      <c r="JXZ564" s="20"/>
      <c r="JYA564" s="20"/>
      <c r="JYB564" s="45"/>
      <c r="JYH564" s="20"/>
      <c r="JYI564" s="20"/>
      <c r="JYJ564" s="45"/>
      <c r="JYP564" s="20"/>
      <c r="JYQ564" s="20"/>
      <c r="JYR564" s="45"/>
      <c r="JYX564" s="20"/>
      <c r="JYY564" s="20"/>
      <c r="JYZ564" s="45"/>
      <c r="JZF564" s="20"/>
      <c r="JZG564" s="20"/>
      <c r="JZH564" s="45"/>
      <c r="JZN564" s="20"/>
      <c r="JZO564" s="20"/>
      <c r="JZP564" s="45"/>
      <c r="JZV564" s="20"/>
      <c r="JZW564" s="20"/>
      <c r="JZX564" s="45"/>
      <c r="KAD564" s="20"/>
      <c r="KAE564" s="20"/>
      <c r="KAF564" s="45"/>
      <c r="KAL564" s="20"/>
      <c r="KAM564" s="20"/>
      <c r="KAN564" s="45"/>
      <c r="KAT564" s="20"/>
      <c r="KAU564" s="20"/>
      <c r="KAV564" s="45"/>
      <c r="KBB564" s="20"/>
      <c r="KBC564" s="20"/>
      <c r="KBD564" s="45"/>
      <c r="KBJ564" s="20"/>
      <c r="KBK564" s="20"/>
      <c r="KBL564" s="45"/>
      <c r="KBR564" s="20"/>
      <c r="KBS564" s="20"/>
      <c r="KBT564" s="45"/>
      <c r="KBZ564" s="20"/>
      <c r="KCA564" s="20"/>
      <c r="KCB564" s="45"/>
      <c r="KCH564" s="20"/>
      <c r="KCI564" s="20"/>
      <c r="KCJ564" s="45"/>
      <c r="KCP564" s="20"/>
      <c r="KCQ564" s="20"/>
      <c r="KCR564" s="45"/>
      <c r="KCX564" s="20"/>
      <c r="KCY564" s="20"/>
      <c r="KCZ564" s="45"/>
      <c r="KDF564" s="20"/>
      <c r="KDG564" s="20"/>
      <c r="KDH564" s="45"/>
      <c r="KDN564" s="20"/>
      <c r="KDO564" s="20"/>
      <c r="KDP564" s="45"/>
      <c r="KDV564" s="20"/>
      <c r="KDW564" s="20"/>
      <c r="KDX564" s="45"/>
      <c r="KED564" s="20"/>
      <c r="KEE564" s="20"/>
      <c r="KEF564" s="45"/>
      <c r="KEL564" s="20"/>
      <c r="KEM564" s="20"/>
      <c r="KEN564" s="45"/>
      <c r="KET564" s="20"/>
      <c r="KEU564" s="20"/>
      <c r="KEV564" s="45"/>
      <c r="KFB564" s="20"/>
      <c r="KFC564" s="20"/>
      <c r="KFD564" s="45"/>
      <c r="KFJ564" s="20"/>
      <c r="KFK564" s="20"/>
      <c r="KFL564" s="45"/>
      <c r="KFR564" s="20"/>
      <c r="KFS564" s="20"/>
      <c r="KFT564" s="45"/>
      <c r="KFZ564" s="20"/>
      <c r="KGA564" s="20"/>
      <c r="KGB564" s="45"/>
      <c r="KGH564" s="20"/>
      <c r="KGI564" s="20"/>
      <c r="KGJ564" s="45"/>
      <c r="KGP564" s="20"/>
      <c r="KGQ564" s="20"/>
      <c r="KGR564" s="45"/>
      <c r="KGX564" s="20"/>
      <c r="KGY564" s="20"/>
      <c r="KGZ564" s="45"/>
      <c r="KHF564" s="20"/>
      <c r="KHG564" s="20"/>
      <c r="KHH564" s="45"/>
      <c r="KHN564" s="20"/>
      <c r="KHO564" s="20"/>
      <c r="KHP564" s="45"/>
      <c r="KHV564" s="20"/>
      <c r="KHW564" s="20"/>
      <c r="KHX564" s="45"/>
      <c r="KID564" s="20"/>
      <c r="KIE564" s="20"/>
      <c r="KIF564" s="45"/>
      <c r="KIL564" s="20"/>
      <c r="KIM564" s="20"/>
      <c r="KIN564" s="45"/>
      <c r="KIT564" s="20"/>
      <c r="KIU564" s="20"/>
      <c r="KIV564" s="45"/>
      <c r="KJB564" s="20"/>
      <c r="KJC564" s="20"/>
      <c r="KJD564" s="45"/>
      <c r="KJJ564" s="20"/>
      <c r="KJK564" s="20"/>
      <c r="KJL564" s="45"/>
      <c r="KJR564" s="20"/>
      <c r="KJS564" s="20"/>
      <c r="KJT564" s="45"/>
      <c r="KJZ564" s="20"/>
      <c r="KKA564" s="20"/>
      <c r="KKB564" s="45"/>
      <c r="KKH564" s="20"/>
      <c r="KKI564" s="20"/>
      <c r="KKJ564" s="45"/>
      <c r="KKP564" s="20"/>
      <c r="KKQ564" s="20"/>
      <c r="KKR564" s="45"/>
      <c r="KKX564" s="20"/>
      <c r="KKY564" s="20"/>
      <c r="KKZ564" s="45"/>
      <c r="KLF564" s="20"/>
      <c r="KLG564" s="20"/>
      <c r="KLH564" s="45"/>
      <c r="KLN564" s="20"/>
      <c r="KLO564" s="20"/>
      <c r="KLP564" s="45"/>
      <c r="KLV564" s="20"/>
      <c r="KLW564" s="20"/>
      <c r="KLX564" s="45"/>
      <c r="KMD564" s="20"/>
      <c r="KME564" s="20"/>
      <c r="KMF564" s="45"/>
      <c r="KML564" s="20"/>
      <c r="KMM564" s="20"/>
      <c r="KMN564" s="45"/>
      <c r="KMT564" s="20"/>
      <c r="KMU564" s="20"/>
      <c r="KMV564" s="45"/>
      <c r="KNB564" s="20"/>
      <c r="KNC564" s="20"/>
      <c r="KND564" s="45"/>
      <c r="KNJ564" s="20"/>
      <c r="KNK564" s="20"/>
      <c r="KNL564" s="45"/>
      <c r="KNR564" s="20"/>
      <c r="KNS564" s="20"/>
      <c r="KNT564" s="45"/>
      <c r="KNZ564" s="20"/>
      <c r="KOA564" s="20"/>
      <c r="KOB564" s="45"/>
      <c r="KOH564" s="20"/>
      <c r="KOI564" s="20"/>
      <c r="KOJ564" s="45"/>
      <c r="KOP564" s="20"/>
      <c r="KOQ564" s="20"/>
      <c r="KOR564" s="45"/>
      <c r="KOX564" s="20"/>
      <c r="KOY564" s="20"/>
      <c r="KOZ564" s="45"/>
      <c r="KPF564" s="20"/>
      <c r="KPG564" s="20"/>
      <c r="KPH564" s="45"/>
      <c r="KPN564" s="20"/>
      <c r="KPO564" s="20"/>
      <c r="KPP564" s="45"/>
      <c r="KPV564" s="20"/>
      <c r="KPW564" s="20"/>
      <c r="KPX564" s="45"/>
      <c r="KQD564" s="20"/>
      <c r="KQE564" s="20"/>
      <c r="KQF564" s="45"/>
      <c r="KQL564" s="20"/>
      <c r="KQM564" s="20"/>
      <c r="KQN564" s="45"/>
      <c r="KQT564" s="20"/>
      <c r="KQU564" s="20"/>
      <c r="KQV564" s="45"/>
      <c r="KRB564" s="20"/>
      <c r="KRC564" s="20"/>
      <c r="KRD564" s="45"/>
      <c r="KRJ564" s="20"/>
      <c r="KRK564" s="20"/>
      <c r="KRL564" s="45"/>
      <c r="KRR564" s="20"/>
      <c r="KRS564" s="20"/>
      <c r="KRT564" s="45"/>
      <c r="KRZ564" s="20"/>
      <c r="KSA564" s="20"/>
      <c r="KSB564" s="45"/>
      <c r="KSH564" s="20"/>
      <c r="KSI564" s="20"/>
      <c r="KSJ564" s="45"/>
      <c r="KSP564" s="20"/>
      <c r="KSQ564" s="20"/>
      <c r="KSR564" s="45"/>
      <c r="KSX564" s="20"/>
      <c r="KSY564" s="20"/>
      <c r="KSZ564" s="45"/>
      <c r="KTF564" s="20"/>
      <c r="KTG564" s="20"/>
      <c r="KTH564" s="45"/>
      <c r="KTN564" s="20"/>
      <c r="KTO564" s="20"/>
      <c r="KTP564" s="45"/>
      <c r="KTV564" s="20"/>
      <c r="KTW564" s="20"/>
      <c r="KTX564" s="45"/>
      <c r="KUD564" s="20"/>
      <c r="KUE564" s="20"/>
      <c r="KUF564" s="45"/>
      <c r="KUL564" s="20"/>
      <c r="KUM564" s="20"/>
      <c r="KUN564" s="45"/>
      <c r="KUT564" s="20"/>
      <c r="KUU564" s="20"/>
      <c r="KUV564" s="45"/>
      <c r="KVB564" s="20"/>
      <c r="KVC564" s="20"/>
      <c r="KVD564" s="45"/>
      <c r="KVJ564" s="20"/>
      <c r="KVK564" s="20"/>
      <c r="KVL564" s="45"/>
      <c r="KVR564" s="20"/>
      <c r="KVS564" s="20"/>
      <c r="KVT564" s="45"/>
      <c r="KVZ564" s="20"/>
      <c r="KWA564" s="20"/>
      <c r="KWB564" s="45"/>
      <c r="KWH564" s="20"/>
      <c r="KWI564" s="20"/>
      <c r="KWJ564" s="45"/>
      <c r="KWP564" s="20"/>
      <c r="KWQ564" s="20"/>
      <c r="KWR564" s="45"/>
      <c r="KWX564" s="20"/>
      <c r="KWY564" s="20"/>
      <c r="KWZ564" s="45"/>
      <c r="KXF564" s="20"/>
      <c r="KXG564" s="20"/>
      <c r="KXH564" s="45"/>
      <c r="KXN564" s="20"/>
      <c r="KXO564" s="20"/>
      <c r="KXP564" s="45"/>
      <c r="KXV564" s="20"/>
      <c r="KXW564" s="20"/>
      <c r="KXX564" s="45"/>
      <c r="KYD564" s="20"/>
      <c r="KYE564" s="20"/>
      <c r="KYF564" s="45"/>
      <c r="KYL564" s="20"/>
      <c r="KYM564" s="20"/>
      <c r="KYN564" s="45"/>
      <c r="KYT564" s="20"/>
      <c r="KYU564" s="20"/>
      <c r="KYV564" s="45"/>
      <c r="KZB564" s="20"/>
      <c r="KZC564" s="20"/>
      <c r="KZD564" s="45"/>
      <c r="KZJ564" s="20"/>
      <c r="KZK564" s="20"/>
      <c r="KZL564" s="45"/>
      <c r="KZR564" s="20"/>
      <c r="KZS564" s="20"/>
      <c r="KZT564" s="45"/>
      <c r="KZZ564" s="20"/>
      <c r="LAA564" s="20"/>
      <c r="LAB564" s="45"/>
      <c r="LAH564" s="20"/>
      <c r="LAI564" s="20"/>
      <c r="LAJ564" s="45"/>
      <c r="LAP564" s="20"/>
      <c r="LAQ564" s="20"/>
      <c r="LAR564" s="45"/>
      <c r="LAX564" s="20"/>
      <c r="LAY564" s="20"/>
      <c r="LAZ564" s="45"/>
      <c r="LBF564" s="20"/>
      <c r="LBG564" s="20"/>
      <c r="LBH564" s="45"/>
      <c r="LBN564" s="20"/>
      <c r="LBO564" s="20"/>
      <c r="LBP564" s="45"/>
      <c r="LBV564" s="20"/>
      <c r="LBW564" s="20"/>
      <c r="LBX564" s="45"/>
      <c r="LCD564" s="20"/>
      <c r="LCE564" s="20"/>
      <c r="LCF564" s="45"/>
      <c r="LCL564" s="20"/>
      <c r="LCM564" s="20"/>
      <c r="LCN564" s="45"/>
      <c r="LCT564" s="20"/>
      <c r="LCU564" s="20"/>
      <c r="LCV564" s="45"/>
      <c r="LDB564" s="20"/>
      <c r="LDC564" s="20"/>
      <c r="LDD564" s="45"/>
      <c r="LDJ564" s="20"/>
      <c r="LDK564" s="20"/>
      <c r="LDL564" s="45"/>
      <c r="LDR564" s="20"/>
      <c r="LDS564" s="20"/>
      <c r="LDT564" s="45"/>
      <c r="LDZ564" s="20"/>
      <c r="LEA564" s="20"/>
      <c r="LEB564" s="45"/>
      <c r="LEH564" s="20"/>
      <c r="LEI564" s="20"/>
      <c r="LEJ564" s="45"/>
      <c r="LEP564" s="20"/>
      <c r="LEQ564" s="20"/>
      <c r="LER564" s="45"/>
      <c r="LEX564" s="20"/>
      <c r="LEY564" s="20"/>
      <c r="LEZ564" s="45"/>
      <c r="LFF564" s="20"/>
      <c r="LFG564" s="20"/>
      <c r="LFH564" s="45"/>
      <c r="LFN564" s="20"/>
      <c r="LFO564" s="20"/>
      <c r="LFP564" s="45"/>
      <c r="LFV564" s="20"/>
      <c r="LFW564" s="20"/>
      <c r="LFX564" s="45"/>
      <c r="LGD564" s="20"/>
      <c r="LGE564" s="20"/>
      <c r="LGF564" s="45"/>
      <c r="LGL564" s="20"/>
      <c r="LGM564" s="20"/>
      <c r="LGN564" s="45"/>
      <c r="LGT564" s="20"/>
      <c r="LGU564" s="20"/>
      <c r="LGV564" s="45"/>
      <c r="LHB564" s="20"/>
      <c r="LHC564" s="20"/>
      <c r="LHD564" s="45"/>
      <c r="LHJ564" s="20"/>
      <c r="LHK564" s="20"/>
      <c r="LHL564" s="45"/>
      <c r="LHR564" s="20"/>
      <c r="LHS564" s="20"/>
      <c r="LHT564" s="45"/>
      <c r="LHZ564" s="20"/>
      <c r="LIA564" s="20"/>
      <c r="LIB564" s="45"/>
      <c r="LIH564" s="20"/>
      <c r="LII564" s="20"/>
      <c r="LIJ564" s="45"/>
      <c r="LIP564" s="20"/>
      <c r="LIQ564" s="20"/>
      <c r="LIR564" s="45"/>
      <c r="LIX564" s="20"/>
      <c r="LIY564" s="20"/>
      <c r="LIZ564" s="45"/>
      <c r="LJF564" s="20"/>
      <c r="LJG564" s="20"/>
      <c r="LJH564" s="45"/>
      <c r="LJN564" s="20"/>
      <c r="LJO564" s="20"/>
      <c r="LJP564" s="45"/>
      <c r="LJV564" s="20"/>
      <c r="LJW564" s="20"/>
      <c r="LJX564" s="45"/>
      <c r="LKD564" s="20"/>
      <c r="LKE564" s="20"/>
      <c r="LKF564" s="45"/>
      <c r="LKL564" s="20"/>
      <c r="LKM564" s="20"/>
      <c r="LKN564" s="45"/>
      <c r="LKT564" s="20"/>
      <c r="LKU564" s="20"/>
      <c r="LKV564" s="45"/>
      <c r="LLB564" s="20"/>
      <c r="LLC564" s="20"/>
      <c r="LLD564" s="45"/>
      <c r="LLJ564" s="20"/>
      <c r="LLK564" s="20"/>
      <c r="LLL564" s="45"/>
      <c r="LLR564" s="20"/>
      <c r="LLS564" s="20"/>
      <c r="LLT564" s="45"/>
      <c r="LLZ564" s="20"/>
      <c r="LMA564" s="20"/>
      <c r="LMB564" s="45"/>
      <c r="LMH564" s="20"/>
      <c r="LMI564" s="20"/>
      <c r="LMJ564" s="45"/>
      <c r="LMP564" s="20"/>
      <c r="LMQ564" s="20"/>
      <c r="LMR564" s="45"/>
      <c r="LMX564" s="20"/>
      <c r="LMY564" s="20"/>
      <c r="LMZ564" s="45"/>
      <c r="LNF564" s="20"/>
      <c r="LNG564" s="20"/>
      <c r="LNH564" s="45"/>
      <c r="LNN564" s="20"/>
      <c r="LNO564" s="20"/>
      <c r="LNP564" s="45"/>
      <c r="LNV564" s="20"/>
      <c r="LNW564" s="20"/>
      <c r="LNX564" s="45"/>
      <c r="LOD564" s="20"/>
      <c r="LOE564" s="20"/>
      <c r="LOF564" s="45"/>
      <c r="LOL564" s="20"/>
      <c r="LOM564" s="20"/>
      <c r="LON564" s="45"/>
      <c r="LOT564" s="20"/>
      <c r="LOU564" s="20"/>
      <c r="LOV564" s="45"/>
      <c r="LPB564" s="20"/>
      <c r="LPC564" s="20"/>
      <c r="LPD564" s="45"/>
      <c r="LPJ564" s="20"/>
      <c r="LPK564" s="20"/>
      <c r="LPL564" s="45"/>
      <c r="LPR564" s="20"/>
      <c r="LPS564" s="20"/>
      <c r="LPT564" s="45"/>
      <c r="LPZ564" s="20"/>
      <c r="LQA564" s="20"/>
      <c r="LQB564" s="45"/>
      <c r="LQH564" s="20"/>
      <c r="LQI564" s="20"/>
      <c r="LQJ564" s="45"/>
      <c r="LQP564" s="20"/>
      <c r="LQQ564" s="20"/>
      <c r="LQR564" s="45"/>
      <c r="LQX564" s="20"/>
      <c r="LQY564" s="20"/>
      <c r="LQZ564" s="45"/>
      <c r="LRF564" s="20"/>
      <c r="LRG564" s="20"/>
      <c r="LRH564" s="45"/>
      <c r="LRN564" s="20"/>
      <c r="LRO564" s="20"/>
      <c r="LRP564" s="45"/>
      <c r="LRV564" s="20"/>
      <c r="LRW564" s="20"/>
      <c r="LRX564" s="45"/>
      <c r="LSD564" s="20"/>
      <c r="LSE564" s="20"/>
      <c r="LSF564" s="45"/>
      <c r="LSL564" s="20"/>
      <c r="LSM564" s="20"/>
      <c r="LSN564" s="45"/>
      <c r="LST564" s="20"/>
      <c r="LSU564" s="20"/>
      <c r="LSV564" s="45"/>
      <c r="LTB564" s="20"/>
      <c r="LTC564" s="20"/>
      <c r="LTD564" s="45"/>
      <c r="LTJ564" s="20"/>
      <c r="LTK564" s="20"/>
      <c r="LTL564" s="45"/>
      <c r="LTR564" s="20"/>
      <c r="LTS564" s="20"/>
      <c r="LTT564" s="45"/>
      <c r="LTZ564" s="20"/>
      <c r="LUA564" s="20"/>
      <c r="LUB564" s="45"/>
      <c r="LUH564" s="20"/>
      <c r="LUI564" s="20"/>
      <c r="LUJ564" s="45"/>
      <c r="LUP564" s="20"/>
      <c r="LUQ564" s="20"/>
      <c r="LUR564" s="45"/>
      <c r="LUX564" s="20"/>
      <c r="LUY564" s="20"/>
      <c r="LUZ564" s="45"/>
      <c r="LVF564" s="20"/>
      <c r="LVG564" s="20"/>
      <c r="LVH564" s="45"/>
      <c r="LVN564" s="20"/>
      <c r="LVO564" s="20"/>
      <c r="LVP564" s="45"/>
      <c r="LVV564" s="20"/>
      <c r="LVW564" s="20"/>
      <c r="LVX564" s="45"/>
      <c r="LWD564" s="20"/>
      <c r="LWE564" s="20"/>
      <c r="LWF564" s="45"/>
      <c r="LWL564" s="20"/>
      <c r="LWM564" s="20"/>
      <c r="LWN564" s="45"/>
      <c r="LWT564" s="20"/>
      <c r="LWU564" s="20"/>
      <c r="LWV564" s="45"/>
      <c r="LXB564" s="20"/>
      <c r="LXC564" s="20"/>
      <c r="LXD564" s="45"/>
      <c r="LXJ564" s="20"/>
      <c r="LXK564" s="20"/>
      <c r="LXL564" s="45"/>
      <c r="LXR564" s="20"/>
      <c r="LXS564" s="20"/>
      <c r="LXT564" s="45"/>
      <c r="LXZ564" s="20"/>
      <c r="LYA564" s="20"/>
      <c r="LYB564" s="45"/>
      <c r="LYH564" s="20"/>
      <c r="LYI564" s="20"/>
      <c r="LYJ564" s="45"/>
      <c r="LYP564" s="20"/>
      <c r="LYQ564" s="20"/>
      <c r="LYR564" s="45"/>
      <c r="LYX564" s="20"/>
      <c r="LYY564" s="20"/>
      <c r="LYZ564" s="45"/>
      <c r="LZF564" s="20"/>
      <c r="LZG564" s="20"/>
      <c r="LZH564" s="45"/>
      <c r="LZN564" s="20"/>
      <c r="LZO564" s="20"/>
      <c r="LZP564" s="45"/>
      <c r="LZV564" s="20"/>
      <c r="LZW564" s="20"/>
      <c r="LZX564" s="45"/>
      <c r="MAD564" s="20"/>
      <c r="MAE564" s="20"/>
      <c r="MAF564" s="45"/>
      <c r="MAL564" s="20"/>
      <c r="MAM564" s="20"/>
      <c r="MAN564" s="45"/>
      <c r="MAT564" s="20"/>
      <c r="MAU564" s="20"/>
      <c r="MAV564" s="45"/>
      <c r="MBB564" s="20"/>
      <c r="MBC564" s="20"/>
      <c r="MBD564" s="45"/>
      <c r="MBJ564" s="20"/>
      <c r="MBK564" s="20"/>
      <c r="MBL564" s="45"/>
      <c r="MBR564" s="20"/>
      <c r="MBS564" s="20"/>
      <c r="MBT564" s="45"/>
      <c r="MBZ564" s="20"/>
      <c r="MCA564" s="20"/>
      <c r="MCB564" s="45"/>
      <c r="MCH564" s="20"/>
      <c r="MCI564" s="20"/>
      <c r="MCJ564" s="45"/>
      <c r="MCP564" s="20"/>
      <c r="MCQ564" s="20"/>
      <c r="MCR564" s="45"/>
      <c r="MCX564" s="20"/>
      <c r="MCY564" s="20"/>
      <c r="MCZ564" s="45"/>
      <c r="MDF564" s="20"/>
      <c r="MDG564" s="20"/>
      <c r="MDH564" s="45"/>
      <c r="MDN564" s="20"/>
      <c r="MDO564" s="20"/>
      <c r="MDP564" s="45"/>
      <c r="MDV564" s="20"/>
      <c r="MDW564" s="20"/>
      <c r="MDX564" s="45"/>
      <c r="MED564" s="20"/>
      <c r="MEE564" s="20"/>
      <c r="MEF564" s="45"/>
      <c r="MEL564" s="20"/>
      <c r="MEM564" s="20"/>
      <c r="MEN564" s="45"/>
      <c r="MET564" s="20"/>
      <c r="MEU564" s="20"/>
      <c r="MEV564" s="45"/>
      <c r="MFB564" s="20"/>
      <c r="MFC564" s="20"/>
      <c r="MFD564" s="45"/>
      <c r="MFJ564" s="20"/>
      <c r="MFK564" s="20"/>
      <c r="MFL564" s="45"/>
      <c r="MFR564" s="20"/>
      <c r="MFS564" s="20"/>
      <c r="MFT564" s="45"/>
      <c r="MFZ564" s="20"/>
      <c r="MGA564" s="20"/>
      <c r="MGB564" s="45"/>
      <c r="MGH564" s="20"/>
      <c r="MGI564" s="20"/>
      <c r="MGJ564" s="45"/>
      <c r="MGP564" s="20"/>
      <c r="MGQ564" s="20"/>
      <c r="MGR564" s="45"/>
      <c r="MGX564" s="20"/>
      <c r="MGY564" s="20"/>
      <c r="MGZ564" s="45"/>
      <c r="MHF564" s="20"/>
      <c r="MHG564" s="20"/>
      <c r="MHH564" s="45"/>
      <c r="MHN564" s="20"/>
      <c r="MHO564" s="20"/>
      <c r="MHP564" s="45"/>
      <c r="MHV564" s="20"/>
      <c r="MHW564" s="20"/>
      <c r="MHX564" s="45"/>
      <c r="MID564" s="20"/>
      <c r="MIE564" s="20"/>
      <c r="MIF564" s="45"/>
      <c r="MIL564" s="20"/>
      <c r="MIM564" s="20"/>
      <c r="MIN564" s="45"/>
      <c r="MIT564" s="20"/>
      <c r="MIU564" s="20"/>
      <c r="MIV564" s="45"/>
      <c r="MJB564" s="20"/>
      <c r="MJC564" s="20"/>
      <c r="MJD564" s="45"/>
      <c r="MJJ564" s="20"/>
      <c r="MJK564" s="20"/>
      <c r="MJL564" s="45"/>
      <c r="MJR564" s="20"/>
      <c r="MJS564" s="20"/>
      <c r="MJT564" s="45"/>
      <c r="MJZ564" s="20"/>
      <c r="MKA564" s="20"/>
      <c r="MKB564" s="45"/>
      <c r="MKH564" s="20"/>
      <c r="MKI564" s="20"/>
      <c r="MKJ564" s="45"/>
      <c r="MKP564" s="20"/>
      <c r="MKQ564" s="20"/>
      <c r="MKR564" s="45"/>
      <c r="MKX564" s="20"/>
      <c r="MKY564" s="20"/>
      <c r="MKZ564" s="45"/>
      <c r="MLF564" s="20"/>
      <c r="MLG564" s="20"/>
      <c r="MLH564" s="45"/>
      <c r="MLN564" s="20"/>
      <c r="MLO564" s="20"/>
      <c r="MLP564" s="45"/>
      <c r="MLV564" s="20"/>
      <c r="MLW564" s="20"/>
      <c r="MLX564" s="45"/>
      <c r="MMD564" s="20"/>
      <c r="MME564" s="20"/>
      <c r="MMF564" s="45"/>
      <c r="MML564" s="20"/>
      <c r="MMM564" s="20"/>
      <c r="MMN564" s="45"/>
      <c r="MMT564" s="20"/>
      <c r="MMU564" s="20"/>
      <c r="MMV564" s="45"/>
      <c r="MNB564" s="20"/>
      <c r="MNC564" s="20"/>
      <c r="MND564" s="45"/>
      <c r="MNJ564" s="20"/>
      <c r="MNK564" s="20"/>
      <c r="MNL564" s="45"/>
      <c r="MNR564" s="20"/>
      <c r="MNS564" s="20"/>
      <c r="MNT564" s="45"/>
      <c r="MNZ564" s="20"/>
      <c r="MOA564" s="20"/>
      <c r="MOB564" s="45"/>
      <c r="MOH564" s="20"/>
      <c r="MOI564" s="20"/>
      <c r="MOJ564" s="45"/>
      <c r="MOP564" s="20"/>
      <c r="MOQ564" s="20"/>
      <c r="MOR564" s="45"/>
      <c r="MOX564" s="20"/>
      <c r="MOY564" s="20"/>
      <c r="MOZ564" s="45"/>
      <c r="MPF564" s="20"/>
      <c r="MPG564" s="20"/>
      <c r="MPH564" s="45"/>
      <c r="MPN564" s="20"/>
      <c r="MPO564" s="20"/>
      <c r="MPP564" s="45"/>
      <c r="MPV564" s="20"/>
      <c r="MPW564" s="20"/>
      <c r="MPX564" s="45"/>
      <c r="MQD564" s="20"/>
      <c r="MQE564" s="20"/>
      <c r="MQF564" s="45"/>
      <c r="MQL564" s="20"/>
      <c r="MQM564" s="20"/>
      <c r="MQN564" s="45"/>
      <c r="MQT564" s="20"/>
      <c r="MQU564" s="20"/>
      <c r="MQV564" s="45"/>
      <c r="MRB564" s="20"/>
      <c r="MRC564" s="20"/>
      <c r="MRD564" s="45"/>
      <c r="MRJ564" s="20"/>
      <c r="MRK564" s="20"/>
      <c r="MRL564" s="45"/>
      <c r="MRR564" s="20"/>
      <c r="MRS564" s="20"/>
      <c r="MRT564" s="45"/>
      <c r="MRZ564" s="20"/>
      <c r="MSA564" s="20"/>
      <c r="MSB564" s="45"/>
      <c r="MSH564" s="20"/>
      <c r="MSI564" s="20"/>
      <c r="MSJ564" s="45"/>
      <c r="MSP564" s="20"/>
      <c r="MSQ564" s="20"/>
      <c r="MSR564" s="45"/>
      <c r="MSX564" s="20"/>
      <c r="MSY564" s="20"/>
      <c r="MSZ564" s="45"/>
      <c r="MTF564" s="20"/>
      <c r="MTG564" s="20"/>
      <c r="MTH564" s="45"/>
      <c r="MTN564" s="20"/>
      <c r="MTO564" s="20"/>
      <c r="MTP564" s="45"/>
      <c r="MTV564" s="20"/>
      <c r="MTW564" s="20"/>
      <c r="MTX564" s="45"/>
      <c r="MUD564" s="20"/>
      <c r="MUE564" s="20"/>
      <c r="MUF564" s="45"/>
      <c r="MUL564" s="20"/>
      <c r="MUM564" s="20"/>
      <c r="MUN564" s="45"/>
      <c r="MUT564" s="20"/>
      <c r="MUU564" s="20"/>
      <c r="MUV564" s="45"/>
      <c r="MVB564" s="20"/>
      <c r="MVC564" s="20"/>
      <c r="MVD564" s="45"/>
      <c r="MVJ564" s="20"/>
      <c r="MVK564" s="20"/>
      <c r="MVL564" s="45"/>
      <c r="MVR564" s="20"/>
      <c r="MVS564" s="20"/>
      <c r="MVT564" s="45"/>
      <c r="MVZ564" s="20"/>
      <c r="MWA564" s="20"/>
      <c r="MWB564" s="45"/>
      <c r="MWH564" s="20"/>
      <c r="MWI564" s="20"/>
      <c r="MWJ564" s="45"/>
      <c r="MWP564" s="20"/>
      <c r="MWQ564" s="20"/>
      <c r="MWR564" s="45"/>
      <c r="MWX564" s="20"/>
      <c r="MWY564" s="20"/>
      <c r="MWZ564" s="45"/>
      <c r="MXF564" s="20"/>
      <c r="MXG564" s="20"/>
      <c r="MXH564" s="45"/>
      <c r="MXN564" s="20"/>
      <c r="MXO564" s="20"/>
      <c r="MXP564" s="45"/>
      <c r="MXV564" s="20"/>
      <c r="MXW564" s="20"/>
      <c r="MXX564" s="45"/>
      <c r="MYD564" s="20"/>
      <c r="MYE564" s="20"/>
      <c r="MYF564" s="45"/>
      <c r="MYL564" s="20"/>
      <c r="MYM564" s="20"/>
      <c r="MYN564" s="45"/>
      <c r="MYT564" s="20"/>
      <c r="MYU564" s="20"/>
      <c r="MYV564" s="45"/>
      <c r="MZB564" s="20"/>
      <c r="MZC564" s="20"/>
      <c r="MZD564" s="45"/>
      <c r="MZJ564" s="20"/>
      <c r="MZK564" s="20"/>
      <c r="MZL564" s="45"/>
      <c r="MZR564" s="20"/>
      <c r="MZS564" s="20"/>
      <c r="MZT564" s="45"/>
      <c r="MZZ564" s="20"/>
      <c r="NAA564" s="20"/>
      <c r="NAB564" s="45"/>
      <c r="NAH564" s="20"/>
      <c r="NAI564" s="20"/>
      <c r="NAJ564" s="45"/>
      <c r="NAP564" s="20"/>
      <c r="NAQ564" s="20"/>
      <c r="NAR564" s="45"/>
      <c r="NAX564" s="20"/>
      <c r="NAY564" s="20"/>
      <c r="NAZ564" s="45"/>
      <c r="NBF564" s="20"/>
      <c r="NBG564" s="20"/>
      <c r="NBH564" s="45"/>
      <c r="NBN564" s="20"/>
      <c r="NBO564" s="20"/>
      <c r="NBP564" s="45"/>
      <c r="NBV564" s="20"/>
      <c r="NBW564" s="20"/>
      <c r="NBX564" s="45"/>
      <c r="NCD564" s="20"/>
      <c r="NCE564" s="20"/>
      <c r="NCF564" s="45"/>
      <c r="NCL564" s="20"/>
      <c r="NCM564" s="20"/>
      <c r="NCN564" s="45"/>
      <c r="NCT564" s="20"/>
      <c r="NCU564" s="20"/>
      <c r="NCV564" s="45"/>
      <c r="NDB564" s="20"/>
      <c r="NDC564" s="20"/>
      <c r="NDD564" s="45"/>
      <c r="NDJ564" s="20"/>
      <c r="NDK564" s="20"/>
      <c r="NDL564" s="45"/>
      <c r="NDR564" s="20"/>
      <c r="NDS564" s="20"/>
      <c r="NDT564" s="45"/>
      <c r="NDZ564" s="20"/>
      <c r="NEA564" s="20"/>
      <c r="NEB564" s="45"/>
      <c r="NEH564" s="20"/>
      <c r="NEI564" s="20"/>
      <c r="NEJ564" s="45"/>
      <c r="NEP564" s="20"/>
      <c r="NEQ564" s="20"/>
      <c r="NER564" s="45"/>
      <c r="NEX564" s="20"/>
      <c r="NEY564" s="20"/>
      <c r="NEZ564" s="45"/>
      <c r="NFF564" s="20"/>
      <c r="NFG564" s="20"/>
      <c r="NFH564" s="45"/>
      <c r="NFN564" s="20"/>
      <c r="NFO564" s="20"/>
      <c r="NFP564" s="45"/>
      <c r="NFV564" s="20"/>
      <c r="NFW564" s="20"/>
      <c r="NFX564" s="45"/>
      <c r="NGD564" s="20"/>
      <c r="NGE564" s="20"/>
      <c r="NGF564" s="45"/>
      <c r="NGL564" s="20"/>
      <c r="NGM564" s="20"/>
      <c r="NGN564" s="45"/>
      <c r="NGT564" s="20"/>
      <c r="NGU564" s="20"/>
      <c r="NGV564" s="45"/>
      <c r="NHB564" s="20"/>
      <c r="NHC564" s="20"/>
      <c r="NHD564" s="45"/>
      <c r="NHJ564" s="20"/>
      <c r="NHK564" s="20"/>
      <c r="NHL564" s="45"/>
      <c r="NHR564" s="20"/>
      <c r="NHS564" s="20"/>
      <c r="NHT564" s="45"/>
      <c r="NHZ564" s="20"/>
      <c r="NIA564" s="20"/>
      <c r="NIB564" s="45"/>
      <c r="NIH564" s="20"/>
      <c r="NII564" s="20"/>
      <c r="NIJ564" s="45"/>
      <c r="NIP564" s="20"/>
      <c r="NIQ564" s="20"/>
      <c r="NIR564" s="45"/>
      <c r="NIX564" s="20"/>
      <c r="NIY564" s="20"/>
      <c r="NIZ564" s="45"/>
      <c r="NJF564" s="20"/>
      <c r="NJG564" s="20"/>
      <c r="NJH564" s="45"/>
      <c r="NJN564" s="20"/>
      <c r="NJO564" s="20"/>
      <c r="NJP564" s="45"/>
      <c r="NJV564" s="20"/>
      <c r="NJW564" s="20"/>
      <c r="NJX564" s="45"/>
      <c r="NKD564" s="20"/>
      <c r="NKE564" s="20"/>
      <c r="NKF564" s="45"/>
      <c r="NKL564" s="20"/>
      <c r="NKM564" s="20"/>
      <c r="NKN564" s="45"/>
      <c r="NKT564" s="20"/>
      <c r="NKU564" s="20"/>
      <c r="NKV564" s="45"/>
      <c r="NLB564" s="20"/>
      <c r="NLC564" s="20"/>
      <c r="NLD564" s="45"/>
      <c r="NLJ564" s="20"/>
      <c r="NLK564" s="20"/>
      <c r="NLL564" s="45"/>
      <c r="NLR564" s="20"/>
      <c r="NLS564" s="20"/>
      <c r="NLT564" s="45"/>
      <c r="NLZ564" s="20"/>
      <c r="NMA564" s="20"/>
      <c r="NMB564" s="45"/>
      <c r="NMH564" s="20"/>
      <c r="NMI564" s="20"/>
      <c r="NMJ564" s="45"/>
      <c r="NMP564" s="20"/>
      <c r="NMQ564" s="20"/>
      <c r="NMR564" s="45"/>
      <c r="NMX564" s="20"/>
      <c r="NMY564" s="20"/>
      <c r="NMZ564" s="45"/>
      <c r="NNF564" s="20"/>
      <c r="NNG564" s="20"/>
      <c r="NNH564" s="45"/>
      <c r="NNN564" s="20"/>
      <c r="NNO564" s="20"/>
      <c r="NNP564" s="45"/>
      <c r="NNV564" s="20"/>
      <c r="NNW564" s="20"/>
      <c r="NNX564" s="45"/>
      <c r="NOD564" s="20"/>
      <c r="NOE564" s="20"/>
      <c r="NOF564" s="45"/>
      <c r="NOL564" s="20"/>
      <c r="NOM564" s="20"/>
      <c r="NON564" s="45"/>
      <c r="NOT564" s="20"/>
      <c r="NOU564" s="20"/>
      <c r="NOV564" s="45"/>
      <c r="NPB564" s="20"/>
      <c r="NPC564" s="20"/>
      <c r="NPD564" s="45"/>
      <c r="NPJ564" s="20"/>
      <c r="NPK564" s="20"/>
      <c r="NPL564" s="45"/>
      <c r="NPR564" s="20"/>
      <c r="NPS564" s="20"/>
      <c r="NPT564" s="45"/>
      <c r="NPZ564" s="20"/>
      <c r="NQA564" s="20"/>
      <c r="NQB564" s="45"/>
      <c r="NQH564" s="20"/>
      <c r="NQI564" s="20"/>
      <c r="NQJ564" s="45"/>
      <c r="NQP564" s="20"/>
      <c r="NQQ564" s="20"/>
      <c r="NQR564" s="45"/>
      <c r="NQX564" s="20"/>
      <c r="NQY564" s="20"/>
      <c r="NQZ564" s="45"/>
      <c r="NRF564" s="20"/>
      <c r="NRG564" s="20"/>
      <c r="NRH564" s="45"/>
      <c r="NRN564" s="20"/>
      <c r="NRO564" s="20"/>
      <c r="NRP564" s="45"/>
      <c r="NRV564" s="20"/>
      <c r="NRW564" s="20"/>
      <c r="NRX564" s="45"/>
      <c r="NSD564" s="20"/>
      <c r="NSE564" s="20"/>
      <c r="NSF564" s="45"/>
      <c r="NSL564" s="20"/>
      <c r="NSM564" s="20"/>
      <c r="NSN564" s="45"/>
      <c r="NST564" s="20"/>
      <c r="NSU564" s="20"/>
      <c r="NSV564" s="45"/>
      <c r="NTB564" s="20"/>
      <c r="NTC564" s="20"/>
      <c r="NTD564" s="45"/>
      <c r="NTJ564" s="20"/>
      <c r="NTK564" s="20"/>
      <c r="NTL564" s="45"/>
      <c r="NTR564" s="20"/>
      <c r="NTS564" s="20"/>
      <c r="NTT564" s="45"/>
      <c r="NTZ564" s="20"/>
      <c r="NUA564" s="20"/>
      <c r="NUB564" s="45"/>
      <c r="NUH564" s="20"/>
      <c r="NUI564" s="20"/>
      <c r="NUJ564" s="45"/>
      <c r="NUP564" s="20"/>
      <c r="NUQ564" s="20"/>
      <c r="NUR564" s="45"/>
      <c r="NUX564" s="20"/>
      <c r="NUY564" s="20"/>
      <c r="NUZ564" s="45"/>
      <c r="NVF564" s="20"/>
      <c r="NVG564" s="20"/>
      <c r="NVH564" s="45"/>
      <c r="NVN564" s="20"/>
      <c r="NVO564" s="20"/>
      <c r="NVP564" s="45"/>
      <c r="NVV564" s="20"/>
      <c r="NVW564" s="20"/>
      <c r="NVX564" s="45"/>
      <c r="NWD564" s="20"/>
      <c r="NWE564" s="20"/>
      <c r="NWF564" s="45"/>
      <c r="NWL564" s="20"/>
      <c r="NWM564" s="20"/>
      <c r="NWN564" s="45"/>
      <c r="NWT564" s="20"/>
      <c r="NWU564" s="20"/>
      <c r="NWV564" s="45"/>
      <c r="NXB564" s="20"/>
      <c r="NXC564" s="20"/>
      <c r="NXD564" s="45"/>
      <c r="NXJ564" s="20"/>
      <c r="NXK564" s="20"/>
      <c r="NXL564" s="45"/>
      <c r="NXR564" s="20"/>
      <c r="NXS564" s="20"/>
      <c r="NXT564" s="45"/>
      <c r="NXZ564" s="20"/>
      <c r="NYA564" s="20"/>
      <c r="NYB564" s="45"/>
      <c r="NYH564" s="20"/>
      <c r="NYI564" s="20"/>
      <c r="NYJ564" s="45"/>
      <c r="NYP564" s="20"/>
      <c r="NYQ564" s="20"/>
      <c r="NYR564" s="45"/>
      <c r="NYX564" s="20"/>
      <c r="NYY564" s="20"/>
      <c r="NYZ564" s="45"/>
      <c r="NZF564" s="20"/>
      <c r="NZG564" s="20"/>
      <c r="NZH564" s="45"/>
      <c r="NZN564" s="20"/>
      <c r="NZO564" s="20"/>
      <c r="NZP564" s="45"/>
      <c r="NZV564" s="20"/>
      <c r="NZW564" s="20"/>
      <c r="NZX564" s="45"/>
      <c r="OAD564" s="20"/>
      <c r="OAE564" s="20"/>
      <c r="OAF564" s="45"/>
      <c r="OAL564" s="20"/>
      <c r="OAM564" s="20"/>
      <c r="OAN564" s="45"/>
      <c r="OAT564" s="20"/>
      <c r="OAU564" s="20"/>
      <c r="OAV564" s="45"/>
      <c r="OBB564" s="20"/>
      <c r="OBC564" s="20"/>
      <c r="OBD564" s="45"/>
      <c r="OBJ564" s="20"/>
      <c r="OBK564" s="20"/>
      <c r="OBL564" s="45"/>
      <c r="OBR564" s="20"/>
      <c r="OBS564" s="20"/>
      <c r="OBT564" s="45"/>
      <c r="OBZ564" s="20"/>
      <c r="OCA564" s="20"/>
      <c r="OCB564" s="45"/>
      <c r="OCH564" s="20"/>
      <c r="OCI564" s="20"/>
      <c r="OCJ564" s="45"/>
      <c r="OCP564" s="20"/>
      <c r="OCQ564" s="20"/>
      <c r="OCR564" s="45"/>
      <c r="OCX564" s="20"/>
      <c r="OCY564" s="20"/>
      <c r="OCZ564" s="45"/>
      <c r="ODF564" s="20"/>
      <c r="ODG564" s="20"/>
      <c r="ODH564" s="45"/>
      <c r="ODN564" s="20"/>
      <c r="ODO564" s="20"/>
      <c r="ODP564" s="45"/>
      <c r="ODV564" s="20"/>
      <c r="ODW564" s="20"/>
      <c r="ODX564" s="45"/>
      <c r="OED564" s="20"/>
      <c r="OEE564" s="20"/>
      <c r="OEF564" s="45"/>
      <c r="OEL564" s="20"/>
      <c r="OEM564" s="20"/>
      <c r="OEN564" s="45"/>
      <c r="OET564" s="20"/>
      <c r="OEU564" s="20"/>
      <c r="OEV564" s="45"/>
      <c r="OFB564" s="20"/>
      <c r="OFC564" s="20"/>
      <c r="OFD564" s="45"/>
      <c r="OFJ564" s="20"/>
      <c r="OFK564" s="20"/>
      <c r="OFL564" s="45"/>
      <c r="OFR564" s="20"/>
      <c r="OFS564" s="20"/>
      <c r="OFT564" s="45"/>
      <c r="OFZ564" s="20"/>
      <c r="OGA564" s="20"/>
      <c r="OGB564" s="45"/>
      <c r="OGH564" s="20"/>
      <c r="OGI564" s="20"/>
      <c r="OGJ564" s="45"/>
      <c r="OGP564" s="20"/>
      <c r="OGQ564" s="20"/>
      <c r="OGR564" s="45"/>
      <c r="OGX564" s="20"/>
      <c r="OGY564" s="20"/>
      <c r="OGZ564" s="45"/>
      <c r="OHF564" s="20"/>
      <c r="OHG564" s="20"/>
      <c r="OHH564" s="45"/>
      <c r="OHN564" s="20"/>
      <c r="OHO564" s="20"/>
      <c r="OHP564" s="45"/>
      <c r="OHV564" s="20"/>
      <c r="OHW564" s="20"/>
      <c r="OHX564" s="45"/>
      <c r="OID564" s="20"/>
      <c r="OIE564" s="20"/>
      <c r="OIF564" s="45"/>
      <c r="OIL564" s="20"/>
      <c r="OIM564" s="20"/>
      <c r="OIN564" s="45"/>
      <c r="OIT564" s="20"/>
      <c r="OIU564" s="20"/>
      <c r="OIV564" s="45"/>
      <c r="OJB564" s="20"/>
      <c r="OJC564" s="20"/>
      <c r="OJD564" s="45"/>
      <c r="OJJ564" s="20"/>
      <c r="OJK564" s="20"/>
      <c r="OJL564" s="45"/>
      <c r="OJR564" s="20"/>
      <c r="OJS564" s="20"/>
      <c r="OJT564" s="45"/>
      <c r="OJZ564" s="20"/>
      <c r="OKA564" s="20"/>
      <c r="OKB564" s="45"/>
      <c r="OKH564" s="20"/>
      <c r="OKI564" s="20"/>
      <c r="OKJ564" s="45"/>
      <c r="OKP564" s="20"/>
      <c r="OKQ564" s="20"/>
      <c r="OKR564" s="45"/>
      <c r="OKX564" s="20"/>
      <c r="OKY564" s="20"/>
      <c r="OKZ564" s="45"/>
      <c r="OLF564" s="20"/>
      <c r="OLG564" s="20"/>
      <c r="OLH564" s="45"/>
      <c r="OLN564" s="20"/>
      <c r="OLO564" s="20"/>
      <c r="OLP564" s="45"/>
      <c r="OLV564" s="20"/>
      <c r="OLW564" s="20"/>
      <c r="OLX564" s="45"/>
      <c r="OMD564" s="20"/>
      <c r="OME564" s="20"/>
      <c r="OMF564" s="45"/>
      <c r="OML564" s="20"/>
      <c r="OMM564" s="20"/>
      <c r="OMN564" s="45"/>
      <c r="OMT564" s="20"/>
      <c r="OMU564" s="20"/>
      <c r="OMV564" s="45"/>
      <c r="ONB564" s="20"/>
      <c r="ONC564" s="20"/>
      <c r="OND564" s="45"/>
      <c r="ONJ564" s="20"/>
      <c r="ONK564" s="20"/>
      <c r="ONL564" s="45"/>
      <c r="ONR564" s="20"/>
      <c r="ONS564" s="20"/>
      <c r="ONT564" s="45"/>
      <c r="ONZ564" s="20"/>
      <c r="OOA564" s="20"/>
      <c r="OOB564" s="45"/>
      <c r="OOH564" s="20"/>
      <c r="OOI564" s="20"/>
      <c r="OOJ564" s="45"/>
      <c r="OOP564" s="20"/>
      <c r="OOQ564" s="20"/>
      <c r="OOR564" s="45"/>
      <c r="OOX564" s="20"/>
      <c r="OOY564" s="20"/>
      <c r="OOZ564" s="45"/>
      <c r="OPF564" s="20"/>
      <c r="OPG564" s="20"/>
      <c r="OPH564" s="45"/>
      <c r="OPN564" s="20"/>
      <c r="OPO564" s="20"/>
      <c r="OPP564" s="45"/>
      <c r="OPV564" s="20"/>
      <c r="OPW564" s="20"/>
      <c r="OPX564" s="45"/>
      <c r="OQD564" s="20"/>
      <c r="OQE564" s="20"/>
      <c r="OQF564" s="45"/>
      <c r="OQL564" s="20"/>
      <c r="OQM564" s="20"/>
      <c r="OQN564" s="45"/>
      <c r="OQT564" s="20"/>
      <c r="OQU564" s="20"/>
      <c r="OQV564" s="45"/>
      <c r="ORB564" s="20"/>
      <c r="ORC564" s="20"/>
      <c r="ORD564" s="45"/>
      <c r="ORJ564" s="20"/>
      <c r="ORK564" s="20"/>
      <c r="ORL564" s="45"/>
      <c r="ORR564" s="20"/>
      <c r="ORS564" s="20"/>
      <c r="ORT564" s="45"/>
      <c r="ORZ564" s="20"/>
      <c r="OSA564" s="20"/>
      <c r="OSB564" s="45"/>
      <c r="OSH564" s="20"/>
      <c r="OSI564" s="20"/>
      <c r="OSJ564" s="45"/>
      <c r="OSP564" s="20"/>
      <c r="OSQ564" s="20"/>
      <c r="OSR564" s="45"/>
      <c r="OSX564" s="20"/>
      <c r="OSY564" s="20"/>
      <c r="OSZ564" s="45"/>
      <c r="OTF564" s="20"/>
      <c r="OTG564" s="20"/>
      <c r="OTH564" s="45"/>
      <c r="OTN564" s="20"/>
      <c r="OTO564" s="20"/>
      <c r="OTP564" s="45"/>
      <c r="OTV564" s="20"/>
      <c r="OTW564" s="20"/>
      <c r="OTX564" s="45"/>
      <c r="OUD564" s="20"/>
      <c r="OUE564" s="20"/>
      <c r="OUF564" s="45"/>
      <c r="OUL564" s="20"/>
      <c r="OUM564" s="20"/>
      <c r="OUN564" s="45"/>
      <c r="OUT564" s="20"/>
      <c r="OUU564" s="20"/>
      <c r="OUV564" s="45"/>
      <c r="OVB564" s="20"/>
      <c r="OVC564" s="20"/>
      <c r="OVD564" s="45"/>
      <c r="OVJ564" s="20"/>
      <c r="OVK564" s="20"/>
      <c r="OVL564" s="45"/>
      <c r="OVR564" s="20"/>
      <c r="OVS564" s="20"/>
      <c r="OVT564" s="45"/>
      <c r="OVZ564" s="20"/>
      <c r="OWA564" s="20"/>
      <c r="OWB564" s="45"/>
      <c r="OWH564" s="20"/>
      <c r="OWI564" s="20"/>
      <c r="OWJ564" s="45"/>
      <c r="OWP564" s="20"/>
      <c r="OWQ564" s="20"/>
      <c r="OWR564" s="45"/>
      <c r="OWX564" s="20"/>
      <c r="OWY564" s="20"/>
      <c r="OWZ564" s="45"/>
      <c r="OXF564" s="20"/>
      <c r="OXG564" s="20"/>
      <c r="OXH564" s="45"/>
      <c r="OXN564" s="20"/>
      <c r="OXO564" s="20"/>
      <c r="OXP564" s="45"/>
      <c r="OXV564" s="20"/>
      <c r="OXW564" s="20"/>
      <c r="OXX564" s="45"/>
      <c r="OYD564" s="20"/>
      <c r="OYE564" s="20"/>
      <c r="OYF564" s="45"/>
      <c r="OYL564" s="20"/>
      <c r="OYM564" s="20"/>
      <c r="OYN564" s="45"/>
      <c r="OYT564" s="20"/>
      <c r="OYU564" s="20"/>
      <c r="OYV564" s="45"/>
      <c r="OZB564" s="20"/>
      <c r="OZC564" s="20"/>
      <c r="OZD564" s="45"/>
      <c r="OZJ564" s="20"/>
      <c r="OZK564" s="20"/>
      <c r="OZL564" s="45"/>
      <c r="OZR564" s="20"/>
      <c r="OZS564" s="20"/>
      <c r="OZT564" s="45"/>
      <c r="OZZ564" s="20"/>
      <c r="PAA564" s="20"/>
      <c r="PAB564" s="45"/>
      <c r="PAH564" s="20"/>
      <c r="PAI564" s="20"/>
      <c r="PAJ564" s="45"/>
      <c r="PAP564" s="20"/>
      <c r="PAQ564" s="20"/>
      <c r="PAR564" s="45"/>
      <c r="PAX564" s="20"/>
      <c r="PAY564" s="20"/>
      <c r="PAZ564" s="45"/>
      <c r="PBF564" s="20"/>
      <c r="PBG564" s="20"/>
      <c r="PBH564" s="45"/>
      <c r="PBN564" s="20"/>
      <c r="PBO564" s="20"/>
      <c r="PBP564" s="45"/>
      <c r="PBV564" s="20"/>
      <c r="PBW564" s="20"/>
      <c r="PBX564" s="45"/>
      <c r="PCD564" s="20"/>
      <c r="PCE564" s="20"/>
      <c r="PCF564" s="45"/>
      <c r="PCL564" s="20"/>
      <c r="PCM564" s="20"/>
      <c r="PCN564" s="45"/>
      <c r="PCT564" s="20"/>
      <c r="PCU564" s="20"/>
      <c r="PCV564" s="45"/>
      <c r="PDB564" s="20"/>
      <c r="PDC564" s="20"/>
      <c r="PDD564" s="45"/>
      <c r="PDJ564" s="20"/>
      <c r="PDK564" s="20"/>
      <c r="PDL564" s="45"/>
      <c r="PDR564" s="20"/>
      <c r="PDS564" s="20"/>
      <c r="PDT564" s="45"/>
      <c r="PDZ564" s="20"/>
      <c r="PEA564" s="20"/>
      <c r="PEB564" s="45"/>
      <c r="PEH564" s="20"/>
      <c r="PEI564" s="20"/>
      <c r="PEJ564" s="45"/>
      <c r="PEP564" s="20"/>
      <c r="PEQ564" s="20"/>
      <c r="PER564" s="45"/>
      <c r="PEX564" s="20"/>
      <c r="PEY564" s="20"/>
      <c r="PEZ564" s="45"/>
      <c r="PFF564" s="20"/>
      <c r="PFG564" s="20"/>
      <c r="PFH564" s="45"/>
      <c r="PFN564" s="20"/>
      <c r="PFO564" s="20"/>
      <c r="PFP564" s="45"/>
      <c r="PFV564" s="20"/>
      <c r="PFW564" s="20"/>
      <c r="PFX564" s="45"/>
      <c r="PGD564" s="20"/>
      <c r="PGE564" s="20"/>
      <c r="PGF564" s="45"/>
      <c r="PGL564" s="20"/>
      <c r="PGM564" s="20"/>
      <c r="PGN564" s="45"/>
      <c r="PGT564" s="20"/>
      <c r="PGU564" s="20"/>
      <c r="PGV564" s="45"/>
      <c r="PHB564" s="20"/>
      <c r="PHC564" s="20"/>
      <c r="PHD564" s="45"/>
      <c r="PHJ564" s="20"/>
      <c r="PHK564" s="20"/>
      <c r="PHL564" s="45"/>
      <c r="PHR564" s="20"/>
      <c r="PHS564" s="20"/>
      <c r="PHT564" s="45"/>
      <c r="PHZ564" s="20"/>
      <c r="PIA564" s="20"/>
      <c r="PIB564" s="45"/>
      <c r="PIH564" s="20"/>
      <c r="PII564" s="20"/>
      <c r="PIJ564" s="45"/>
      <c r="PIP564" s="20"/>
      <c r="PIQ564" s="20"/>
      <c r="PIR564" s="45"/>
      <c r="PIX564" s="20"/>
      <c r="PIY564" s="20"/>
      <c r="PIZ564" s="45"/>
      <c r="PJF564" s="20"/>
      <c r="PJG564" s="20"/>
      <c r="PJH564" s="45"/>
      <c r="PJN564" s="20"/>
      <c r="PJO564" s="20"/>
      <c r="PJP564" s="45"/>
      <c r="PJV564" s="20"/>
      <c r="PJW564" s="20"/>
      <c r="PJX564" s="45"/>
      <c r="PKD564" s="20"/>
      <c r="PKE564" s="20"/>
      <c r="PKF564" s="45"/>
      <c r="PKL564" s="20"/>
      <c r="PKM564" s="20"/>
      <c r="PKN564" s="45"/>
      <c r="PKT564" s="20"/>
      <c r="PKU564" s="20"/>
      <c r="PKV564" s="45"/>
      <c r="PLB564" s="20"/>
      <c r="PLC564" s="20"/>
      <c r="PLD564" s="45"/>
      <c r="PLJ564" s="20"/>
      <c r="PLK564" s="20"/>
      <c r="PLL564" s="45"/>
      <c r="PLR564" s="20"/>
      <c r="PLS564" s="20"/>
      <c r="PLT564" s="45"/>
      <c r="PLZ564" s="20"/>
      <c r="PMA564" s="20"/>
      <c r="PMB564" s="45"/>
      <c r="PMH564" s="20"/>
      <c r="PMI564" s="20"/>
      <c r="PMJ564" s="45"/>
      <c r="PMP564" s="20"/>
      <c r="PMQ564" s="20"/>
      <c r="PMR564" s="45"/>
      <c r="PMX564" s="20"/>
      <c r="PMY564" s="20"/>
      <c r="PMZ564" s="45"/>
      <c r="PNF564" s="20"/>
      <c r="PNG564" s="20"/>
      <c r="PNH564" s="45"/>
      <c r="PNN564" s="20"/>
      <c r="PNO564" s="20"/>
      <c r="PNP564" s="45"/>
      <c r="PNV564" s="20"/>
      <c r="PNW564" s="20"/>
      <c r="PNX564" s="45"/>
      <c r="POD564" s="20"/>
      <c r="POE564" s="20"/>
      <c r="POF564" s="45"/>
      <c r="POL564" s="20"/>
      <c r="POM564" s="20"/>
      <c r="PON564" s="45"/>
      <c r="POT564" s="20"/>
      <c r="POU564" s="20"/>
      <c r="POV564" s="45"/>
      <c r="PPB564" s="20"/>
      <c r="PPC564" s="20"/>
      <c r="PPD564" s="45"/>
      <c r="PPJ564" s="20"/>
      <c r="PPK564" s="20"/>
      <c r="PPL564" s="45"/>
      <c r="PPR564" s="20"/>
      <c r="PPS564" s="20"/>
      <c r="PPT564" s="45"/>
      <c r="PPZ564" s="20"/>
      <c r="PQA564" s="20"/>
      <c r="PQB564" s="45"/>
      <c r="PQH564" s="20"/>
      <c r="PQI564" s="20"/>
      <c r="PQJ564" s="45"/>
      <c r="PQP564" s="20"/>
      <c r="PQQ564" s="20"/>
      <c r="PQR564" s="45"/>
      <c r="PQX564" s="20"/>
      <c r="PQY564" s="20"/>
      <c r="PQZ564" s="45"/>
      <c r="PRF564" s="20"/>
      <c r="PRG564" s="20"/>
      <c r="PRH564" s="45"/>
      <c r="PRN564" s="20"/>
      <c r="PRO564" s="20"/>
      <c r="PRP564" s="45"/>
      <c r="PRV564" s="20"/>
      <c r="PRW564" s="20"/>
      <c r="PRX564" s="45"/>
      <c r="PSD564" s="20"/>
      <c r="PSE564" s="20"/>
      <c r="PSF564" s="45"/>
      <c r="PSL564" s="20"/>
      <c r="PSM564" s="20"/>
      <c r="PSN564" s="45"/>
      <c r="PST564" s="20"/>
      <c r="PSU564" s="20"/>
      <c r="PSV564" s="45"/>
      <c r="PTB564" s="20"/>
      <c r="PTC564" s="20"/>
      <c r="PTD564" s="45"/>
      <c r="PTJ564" s="20"/>
      <c r="PTK564" s="20"/>
      <c r="PTL564" s="45"/>
      <c r="PTR564" s="20"/>
      <c r="PTS564" s="20"/>
      <c r="PTT564" s="45"/>
      <c r="PTZ564" s="20"/>
      <c r="PUA564" s="20"/>
      <c r="PUB564" s="45"/>
      <c r="PUH564" s="20"/>
      <c r="PUI564" s="20"/>
      <c r="PUJ564" s="45"/>
      <c r="PUP564" s="20"/>
      <c r="PUQ564" s="20"/>
      <c r="PUR564" s="45"/>
      <c r="PUX564" s="20"/>
      <c r="PUY564" s="20"/>
      <c r="PUZ564" s="45"/>
      <c r="PVF564" s="20"/>
      <c r="PVG564" s="20"/>
      <c r="PVH564" s="45"/>
      <c r="PVN564" s="20"/>
      <c r="PVO564" s="20"/>
      <c r="PVP564" s="45"/>
      <c r="PVV564" s="20"/>
      <c r="PVW564" s="20"/>
      <c r="PVX564" s="45"/>
      <c r="PWD564" s="20"/>
      <c r="PWE564" s="20"/>
      <c r="PWF564" s="45"/>
      <c r="PWL564" s="20"/>
      <c r="PWM564" s="20"/>
      <c r="PWN564" s="45"/>
      <c r="PWT564" s="20"/>
      <c r="PWU564" s="20"/>
      <c r="PWV564" s="45"/>
      <c r="PXB564" s="20"/>
      <c r="PXC564" s="20"/>
      <c r="PXD564" s="45"/>
      <c r="PXJ564" s="20"/>
      <c r="PXK564" s="20"/>
      <c r="PXL564" s="45"/>
      <c r="PXR564" s="20"/>
      <c r="PXS564" s="20"/>
      <c r="PXT564" s="45"/>
      <c r="PXZ564" s="20"/>
      <c r="PYA564" s="20"/>
      <c r="PYB564" s="45"/>
      <c r="PYH564" s="20"/>
      <c r="PYI564" s="20"/>
      <c r="PYJ564" s="45"/>
      <c r="PYP564" s="20"/>
      <c r="PYQ564" s="20"/>
      <c r="PYR564" s="45"/>
      <c r="PYX564" s="20"/>
      <c r="PYY564" s="20"/>
      <c r="PYZ564" s="45"/>
      <c r="PZF564" s="20"/>
      <c r="PZG564" s="20"/>
      <c r="PZH564" s="45"/>
      <c r="PZN564" s="20"/>
      <c r="PZO564" s="20"/>
      <c r="PZP564" s="45"/>
      <c r="PZV564" s="20"/>
      <c r="PZW564" s="20"/>
      <c r="PZX564" s="45"/>
      <c r="QAD564" s="20"/>
      <c r="QAE564" s="20"/>
      <c r="QAF564" s="45"/>
      <c r="QAL564" s="20"/>
      <c r="QAM564" s="20"/>
      <c r="QAN564" s="45"/>
      <c r="QAT564" s="20"/>
      <c r="QAU564" s="20"/>
      <c r="QAV564" s="45"/>
      <c r="QBB564" s="20"/>
      <c r="QBC564" s="20"/>
      <c r="QBD564" s="45"/>
      <c r="QBJ564" s="20"/>
      <c r="QBK564" s="20"/>
      <c r="QBL564" s="45"/>
      <c r="QBR564" s="20"/>
      <c r="QBS564" s="20"/>
      <c r="QBT564" s="45"/>
      <c r="QBZ564" s="20"/>
      <c r="QCA564" s="20"/>
      <c r="QCB564" s="45"/>
      <c r="QCH564" s="20"/>
      <c r="QCI564" s="20"/>
      <c r="QCJ564" s="45"/>
      <c r="QCP564" s="20"/>
      <c r="QCQ564" s="20"/>
      <c r="QCR564" s="45"/>
      <c r="QCX564" s="20"/>
      <c r="QCY564" s="20"/>
      <c r="QCZ564" s="45"/>
      <c r="QDF564" s="20"/>
      <c r="QDG564" s="20"/>
      <c r="QDH564" s="45"/>
      <c r="QDN564" s="20"/>
      <c r="QDO564" s="20"/>
      <c r="QDP564" s="45"/>
      <c r="QDV564" s="20"/>
      <c r="QDW564" s="20"/>
      <c r="QDX564" s="45"/>
      <c r="QED564" s="20"/>
      <c r="QEE564" s="20"/>
      <c r="QEF564" s="45"/>
      <c r="QEL564" s="20"/>
      <c r="QEM564" s="20"/>
      <c r="QEN564" s="45"/>
      <c r="QET564" s="20"/>
      <c r="QEU564" s="20"/>
      <c r="QEV564" s="45"/>
      <c r="QFB564" s="20"/>
      <c r="QFC564" s="20"/>
      <c r="QFD564" s="45"/>
      <c r="QFJ564" s="20"/>
      <c r="QFK564" s="20"/>
      <c r="QFL564" s="45"/>
      <c r="QFR564" s="20"/>
      <c r="QFS564" s="20"/>
      <c r="QFT564" s="45"/>
      <c r="QFZ564" s="20"/>
      <c r="QGA564" s="20"/>
      <c r="QGB564" s="45"/>
      <c r="QGH564" s="20"/>
      <c r="QGI564" s="20"/>
      <c r="QGJ564" s="45"/>
      <c r="QGP564" s="20"/>
      <c r="QGQ564" s="20"/>
      <c r="QGR564" s="45"/>
      <c r="QGX564" s="20"/>
      <c r="QGY564" s="20"/>
      <c r="QGZ564" s="45"/>
      <c r="QHF564" s="20"/>
      <c r="QHG564" s="20"/>
      <c r="QHH564" s="45"/>
      <c r="QHN564" s="20"/>
      <c r="QHO564" s="20"/>
      <c r="QHP564" s="45"/>
      <c r="QHV564" s="20"/>
      <c r="QHW564" s="20"/>
      <c r="QHX564" s="45"/>
      <c r="QID564" s="20"/>
      <c r="QIE564" s="20"/>
      <c r="QIF564" s="45"/>
      <c r="QIL564" s="20"/>
      <c r="QIM564" s="20"/>
      <c r="QIN564" s="45"/>
      <c r="QIT564" s="20"/>
      <c r="QIU564" s="20"/>
      <c r="QIV564" s="45"/>
      <c r="QJB564" s="20"/>
      <c r="QJC564" s="20"/>
      <c r="QJD564" s="45"/>
      <c r="QJJ564" s="20"/>
      <c r="QJK564" s="20"/>
      <c r="QJL564" s="45"/>
      <c r="QJR564" s="20"/>
      <c r="QJS564" s="20"/>
      <c r="QJT564" s="45"/>
      <c r="QJZ564" s="20"/>
      <c r="QKA564" s="20"/>
      <c r="QKB564" s="45"/>
      <c r="QKH564" s="20"/>
      <c r="QKI564" s="20"/>
      <c r="QKJ564" s="45"/>
      <c r="QKP564" s="20"/>
      <c r="QKQ564" s="20"/>
      <c r="QKR564" s="45"/>
      <c r="QKX564" s="20"/>
      <c r="QKY564" s="20"/>
      <c r="QKZ564" s="45"/>
      <c r="QLF564" s="20"/>
      <c r="QLG564" s="20"/>
      <c r="QLH564" s="45"/>
      <c r="QLN564" s="20"/>
      <c r="QLO564" s="20"/>
      <c r="QLP564" s="45"/>
      <c r="QLV564" s="20"/>
      <c r="QLW564" s="20"/>
      <c r="QLX564" s="45"/>
      <c r="QMD564" s="20"/>
      <c r="QME564" s="20"/>
      <c r="QMF564" s="45"/>
      <c r="QML564" s="20"/>
      <c r="QMM564" s="20"/>
      <c r="QMN564" s="45"/>
      <c r="QMT564" s="20"/>
      <c r="QMU564" s="20"/>
      <c r="QMV564" s="45"/>
      <c r="QNB564" s="20"/>
      <c r="QNC564" s="20"/>
      <c r="QND564" s="45"/>
      <c r="QNJ564" s="20"/>
      <c r="QNK564" s="20"/>
      <c r="QNL564" s="45"/>
      <c r="QNR564" s="20"/>
      <c r="QNS564" s="20"/>
      <c r="QNT564" s="45"/>
      <c r="QNZ564" s="20"/>
      <c r="QOA564" s="20"/>
      <c r="QOB564" s="45"/>
      <c r="QOH564" s="20"/>
      <c r="QOI564" s="20"/>
      <c r="QOJ564" s="45"/>
      <c r="QOP564" s="20"/>
      <c r="QOQ564" s="20"/>
      <c r="QOR564" s="45"/>
      <c r="QOX564" s="20"/>
      <c r="QOY564" s="20"/>
      <c r="QOZ564" s="45"/>
      <c r="QPF564" s="20"/>
      <c r="QPG564" s="20"/>
      <c r="QPH564" s="45"/>
      <c r="QPN564" s="20"/>
      <c r="QPO564" s="20"/>
      <c r="QPP564" s="45"/>
      <c r="QPV564" s="20"/>
      <c r="QPW564" s="20"/>
      <c r="QPX564" s="45"/>
      <c r="QQD564" s="20"/>
      <c r="QQE564" s="20"/>
      <c r="QQF564" s="45"/>
      <c r="QQL564" s="20"/>
      <c r="QQM564" s="20"/>
      <c r="QQN564" s="45"/>
      <c r="QQT564" s="20"/>
      <c r="QQU564" s="20"/>
      <c r="QQV564" s="45"/>
      <c r="QRB564" s="20"/>
      <c r="QRC564" s="20"/>
      <c r="QRD564" s="45"/>
      <c r="QRJ564" s="20"/>
      <c r="QRK564" s="20"/>
      <c r="QRL564" s="45"/>
      <c r="QRR564" s="20"/>
      <c r="QRS564" s="20"/>
      <c r="QRT564" s="45"/>
      <c r="QRZ564" s="20"/>
      <c r="QSA564" s="20"/>
      <c r="QSB564" s="45"/>
      <c r="QSH564" s="20"/>
      <c r="QSI564" s="20"/>
      <c r="QSJ564" s="45"/>
      <c r="QSP564" s="20"/>
      <c r="QSQ564" s="20"/>
      <c r="QSR564" s="45"/>
      <c r="QSX564" s="20"/>
      <c r="QSY564" s="20"/>
      <c r="QSZ564" s="45"/>
      <c r="QTF564" s="20"/>
      <c r="QTG564" s="20"/>
      <c r="QTH564" s="45"/>
      <c r="QTN564" s="20"/>
      <c r="QTO564" s="20"/>
      <c r="QTP564" s="45"/>
      <c r="QTV564" s="20"/>
      <c r="QTW564" s="20"/>
      <c r="QTX564" s="45"/>
      <c r="QUD564" s="20"/>
      <c r="QUE564" s="20"/>
      <c r="QUF564" s="45"/>
      <c r="QUL564" s="20"/>
      <c r="QUM564" s="20"/>
      <c r="QUN564" s="45"/>
      <c r="QUT564" s="20"/>
      <c r="QUU564" s="20"/>
      <c r="QUV564" s="45"/>
      <c r="QVB564" s="20"/>
      <c r="QVC564" s="20"/>
      <c r="QVD564" s="45"/>
      <c r="QVJ564" s="20"/>
      <c r="QVK564" s="20"/>
      <c r="QVL564" s="45"/>
      <c r="QVR564" s="20"/>
      <c r="QVS564" s="20"/>
      <c r="QVT564" s="45"/>
      <c r="QVZ564" s="20"/>
      <c r="QWA564" s="20"/>
      <c r="QWB564" s="45"/>
      <c r="QWH564" s="20"/>
      <c r="QWI564" s="20"/>
      <c r="QWJ564" s="45"/>
      <c r="QWP564" s="20"/>
      <c r="QWQ564" s="20"/>
      <c r="QWR564" s="45"/>
      <c r="QWX564" s="20"/>
      <c r="QWY564" s="20"/>
      <c r="QWZ564" s="45"/>
      <c r="QXF564" s="20"/>
      <c r="QXG564" s="20"/>
      <c r="QXH564" s="45"/>
      <c r="QXN564" s="20"/>
      <c r="QXO564" s="20"/>
      <c r="QXP564" s="45"/>
      <c r="QXV564" s="20"/>
      <c r="QXW564" s="20"/>
      <c r="QXX564" s="45"/>
      <c r="QYD564" s="20"/>
      <c r="QYE564" s="20"/>
      <c r="QYF564" s="45"/>
      <c r="QYL564" s="20"/>
      <c r="QYM564" s="20"/>
      <c r="QYN564" s="45"/>
      <c r="QYT564" s="20"/>
      <c r="QYU564" s="20"/>
      <c r="QYV564" s="45"/>
      <c r="QZB564" s="20"/>
      <c r="QZC564" s="20"/>
      <c r="QZD564" s="45"/>
      <c r="QZJ564" s="20"/>
      <c r="QZK564" s="20"/>
      <c r="QZL564" s="45"/>
      <c r="QZR564" s="20"/>
      <c r="QZS564" s="20"/>
      <c r="QZT564" s="45"/>
      <c r="QZZ564" s="20"/>
      <c r="RAA564" s="20"/>
      <c r="RAB564" s="45"/>
      <c r="RAH564" s="20"/>
      <c r="RAI564" s="20"/>
      <c r="RAJ564" s="45"/>
      <c r="RAP564" s="20"/>
      <c r="RAQ564" s="20"/>
      <c r="RAR564" s="45"/>
      <c r="RAX564" s="20"/>
      <c r="RAY564" s="20"/>
      <c r="RAZ564" s="45"/>
      <c r="RBF564" s="20"/>
      <c r="RBG564" s="20"/>
      <c r="RBH564" s="45"/>
      <c r="RBN564" s="20"/>
      <c r="RBO564" s="20"/>
      <c r="RBP564" s="45"/>
      <c r="RBV564" s="20"/>
      <c r="RBW564" s="20"/>
      <c r="RBX564" s="45"/>
      <c r="RCD564" s="20"/>
      <c r="RCE564" s="20"/>
      <c r="RCF564" s="45"/>
      <c r="RCL564" s="20"/>
      <c r="RCM564" s="20"/>
      <c r="RCN564" s="45"/>
      <c r="RCT564" s="20"/>
      <c r="RCU564" s="20"/>
      <c r="RCV564" s="45"/>
      <c r="RDB564" s="20"/>
      <c r="RDC564" s="20"/>
      <c r="RDD564" s="45"/>
      <c r="RDJ564" s="20"/>
      <c r="RDK564" s="20"/>
      <c r="RDL564" s="45"/>
      <c r="RDR564" s="20"/>
      <c r="RDS564" s="20"/>
      <c r="RDT564" s="45"/>
      <c r="RDZ564" s="20"/>
      <c r="REA564" s="20"/>
      <c r="REB564" s="45"/>
      <c r="REH564" s="20"/>
      <c r="REI564" s="20"/>
      <c r="REJ564" s="45"/>
      <c r="REP564" s="20"/>
      <c r="REQ564" s="20"/>
      <c r="RER564" s="45"/>
      <c r="REX564" s="20"/>
      <c r="REY564" s="20"/>
      <c r="REZ564" s="45"/>
      <c r="RFF564" s="20"/>
      <c r="RFG564" s="20"/>
      <c r="RFH564" s="45"/>
      <c r="RFN564" s="20"/>
      <c r="RFO564" s="20"/>
      <c r="RFP564" s="45"/>
      <c r="RFV564" s="20"/>
      <c r="RFW564" s="20"/>
      <c r="RFX564" s="45"/>
      <c r="RGD564" s="20"/>
      <c r="RGE564" s="20"/>
      <c r="RGF564" s="45"/>
      <c r="RGL564" s="20"/>
      <c r="RGM564" s="20"/>
      <c r="RGN564" s="45"/>
      <c r="RGT564" s="20"/>
      <c r="RGU564" s="20"/>
      <c r="RGV564" s="45"/>
      <c r="RHB564" s="20"/>
      <c r="RHC564" s="20"/>
      <c r="RHD564" s="45"/>
      <c r="RHJ564" s="20"/>
      <c r="RHK564" s="20"/>
      <c r="RHL564" s="45"/>
      <c r="RHR564" s="20"/>
      <c r="RHS564" s="20"/>
      <c r="RHT564" s="45"/>
      <c r="RHZ564" s="20"/>
      <c r="RIA564" s="20"/>
      <c r="RIB564" s="45"/>
      <c r="RIH564" s="20"/>
      <c r="RII564" s="20"/>
      <c r="RIJ564" s="45"/>
      <c r="RIP564" s="20"/>
      <c r="RIQ564" s="20"/>
      <c r="RIR564" s="45"/>
      <c r="RIX564" s="20"/>
      <c r="RIY564" s="20"/>
      <c r="RIZ564" s="45"/>
      <c r="RJF564" s="20"/>
      <c r="RJG564" s="20"/>
      <c r="RJH564" s="45"/>
      <c r="RJN564" s="20"/>
      <c r="RJO564" s="20"/>
      <c r="RJP564" s="45"/>
      <c r="RJV564" s="20"/>
      <c r="RJW564" s="20"/>
      <c r="RJX564" s="45"/>
      <c r="RKD564" s="20"/>
      <c r="RKE564" s="20"/>
      <c r="RKF564" s="45"/>
      <c r="RKL564" s="20"/>
      <c r="RKM564" s="20"/>
      <c r="RKN564" s="45"/>
      <c r="RKT564" s="20"/>
      <c r="RKU564" s="20"/>
      <c r="RKV564" s="45"/>
      <c r="RLB564" s="20"/>
      <c r="RLC564" s="20"/>
      <c r="RLD564" s="45"/>
      <c r="RLJ564" s="20"/>
      <c r="RLK564" s="20"/>
      <c r="RLL564" s="45"/>
      <c r="RLR564" s="20"/>
      <c r="RLS564" s="20"/>
      <c r="RLT564" s="45"/>
      <c r="RLZ564" s="20"/>
      <c r="RMA564" s="20"/>
      <c r="RMB564" s="45"/>
      <c r="RMH564" s="20"/>
      <c r="RMI564" s="20"/>
      <c r="RMJ564" s="45"/>
      <c r="RMP564" s="20"/>
      <c r="RMQ564" s="20"/>
      <c r="RMR564" s="45"/>
      <c r="RMX564" s="20"/>
      <c r="RMY564" s="20"/>
      <c r="RMZ564" s="45"/>
      <c r="RNF564" s="20"/>
      <c r="RNG564" s="20"/>
      <c r="RNH564" s="45"/>
      <c r="RNN564" s="20"/>
      <c r="RNO564" s="20"/>
      <c r="RNP564" s="45"/>
      <c r="RNV564" s="20"/>
      <c r="RNW564" s="20"/>
      <c r="RNX564" s="45"/>
      <c r="ROD564" s="20"/>
      <c r="ROE564" s="20"/>
      <c r="ROF564" s="45"/>
      <c r="ROL564" s="20"/>
      <c r="ROM564" s="20"/>
      <c r="RON564" s="45"/>
      <c r="ROT564" s="20"/>
      <c r="ROU564" s="20"/>
      <c r="ROV564" s="45"/>
      <c r="RPB564" s="20"/>
      <c r="RPC564" s="20"/>
      <c r="RPD564" s="45"/>
      <c r="RPJ564" s="20"/>
      <c r="RPK564" s="20"/>
      <c r="RPL564" s="45"/>
      <c r="RPR564" s="20"/>
      <c r="RPS564" s="20"/>
      <c r="RPT564" s="45"/>
      <c r="RPZ564" s="20"/>
      <c r="RQA564" s="20"/>
      <c r="RQB564" s="45"/>
      <c r="RQH564" s="20"/>
      <c r="RQI564" s="20"/>
      <c r="RQJ564" s="45"/>
      <c r="RQP564" s="20"/>
      <c r="RQQ564" s="20"/>
      <c r="RQR564" s="45"/>
      <c r="RQX564" s="20"/>
      <c r="RQY564" s="20"/>
      <c r="RQZ564" s="45"/>
      <c r="RRF564" s="20"/>
      <c r="RRG564" s="20"/>
      <c r="RRH564" s="45"/>
      <c r="RRN564" s="20"/>
      <c r="RRO564" s="20"/>
      <c r="RRP564" s="45"/>
      <c r="RRV564" s="20"/>
      <c r="RRW564" s="20"/>
      <c r="RRX564" s="45"/>
      <c r="RSD564" s="20"/>
      <c r="RSE564" s="20"/>
      <c r="RSF564" s="45"/>
      <c r="RSL564" s="20"/>
      <c r="RSM564" s="20"/>
      <c r="RSN564" s="45"/>
      <c r="RST564" s="20"/>
      <c r="RSU564" s="20"/>
      <c r="RSV564" s="45"/>
      <c r="RTB564" s="20"/>
      <c r="RTC564" s="20"/>
      <c r="RTD564" s="45"/>
      <c r="RTJ564" s="20"/>
      <c r="RTK564" s="20"/>
      <c r="RTL564" s="45"/>
      <c r="RTR564" s="20"/>
      <c r="RTS564" s="20"/>
      <c r="RTT564" s="45"/>
      <c r="RTZ564" s="20"/>
      <c r="RUA564" s="20"/>
      <c r="RUB564" s="45"/>
      <c r="RUH564" s="20"/>
      <c r="RUI564" s="20"/>
      <c r="RUJ564" s="45"/>
      <c r="RUP564" s="20"/>
      <c r="RUQ564" s="20"/>
      <c r="RUR564" s="45"/>
      <c r="RUX564" s="20"/>
      <c r="RUY564" s="20"/>
      <c r="RUZ564" s="45"/>
      <c r="RVF564" s="20"/>
      <c r="RVG564" s="20"/>
      <c r="RVH564" s="45"/>
      <c r="RVN564" s="20"/>
      <c r="RVO564" s="20"/>
      <c r="RVP564" s="45"/>
      <c r="RVV564" s="20"/>
      <c r="RVW564" s="20"/>
      <c r="RVX564" s="45"/>
      <c r="RWD564" s="20"/>
      <c r="RWE564" s="20"/>
      <c r="RWF564" s="45"/>
      <c r="RWL564" s="20"/>
      <c r="RWM564" s="20"/>
      <c r="RWN564" s="45"/>
      <c r="RWT564" s="20"/>
      <c r="RWU564" s="20"/>
      <c r="RWV564" s="45"/>
      <c r="RXB564" s="20"/>
      <c r="RXC564" s="20"/>
      <c r="RXD564" s="45"/>
      <c r="RXJ564" s="20"/>
      <c r="RXK564" s="20"/>
      <c r="RXL564" s="45"/>
      <c r="RXR564" s="20"/>
      <c r="RXS564" s="20"/>
      <c r="RXT564" s="45"/>
      <c r="RXZ564" s="20"/>
      <c r="RYA564" s="20"/>
      <c r="RYB564" s="45"/>
      <c r="RYH564" s="20"/>
      <c r="RYI564" s="20"/>
      <c r="RYJ564" s="45"/>
      <c r="RYP564" s="20"/>
      <c r="RYQ564" s="20"/>
      <c r="RYR564" s="45"/>
      <c r="RYX564" s="20"/>
      <c r="RYY564" s="20"/>
      <c r="RYZ564" s="45"/>
      <c r="RZF564" s="20"/>
      <c r="RZG564" s="20"/>
      <c r="RZH564" s="45"/>
      <c r="RZN564" s="20"/>
      <c r="RZO564" s="20"/>
      <c r="RZP564" s="45"/>
      <c r="RZV564" s="20"/>
      <c r="RZW564" s="20"/>
      <c r="RZX564" s="45"/>
      <c r="SAD564" s="20"/>
      <c r="SAE564" s="20"/>
      <c r="SAF564" s="45"/>
      <c r="SAL564" s="20"/>
      <c r="SAM564" s="20"/>
      <c r="SAN564" s="45"/>
      <c r="SAT564" s="20"/>
      <c r="SAU564" s="20"/>
      <c r="SAV564" s="45"/>
      <c r="SBB564" s="20"/>
      <c r="SBC564" s="20"/>
      <c r="SBD564" s="45"/>
      <c r="SBJ564" s="20"/>
      <c r="SBK564" s="20"/>
      <c r="SBL564" s="45"/>
      <c r="SBR564" s="20"/>
      <c r="SBS564" s="20"/>
      <c r="SBT564" s="45"/>
      <c r="SBZ564" s="20"/>
      <c r="SCA564" s="20"/>
      <c r="SCB564" s="45"/>
      <c r="SCH564" s="20"/>
      <c r="SCI564" s="20"/>
      <c r="SCJ564" s="45"/>
      <c r="SCP564" s="20"/>
      <c r="SCQ564" s="20"/>
      <c r="SCR564" s="45"/>
      <c r="SCX564" s="20"/>
      <c r="SCY564" s="20"/>
      <c r="SCZ564" s="45"/>
      <c r="SDF564" s="20"/>
      <c r="SDG564" s="20"/>
      <c r="SDH564" s="45"/>
      <c r="SDN564" s="20"/>
      <c r="SDO564" s="20"/>
      <c r="SDP564" s="45"/>
      <c r="SDV564" s="20"/>
      <c r="SDW564" s="20"/>
      <c r="SDX564" s="45"/>
      <c r="SED564" s="20"/>
      <c r="SEE564" s="20"/>
      <c r="SEF564" s="45"/>
      <c r="SEL564" s="20"/>
      <c r="SEM564" s="20"/>
      <c r="SEN564" s="45"/>
      <c r="SET564" s="20"/>
      <c r="SEU564" s="20"/>
      <c r="SEV564" s="45"/>
      <c r="SFB564" s="20"/>
      <c r="SFC564" s="20"/>
      <c r="SFD564" s="45"/>
      <c r="SFJ564" s="20"/>
      <c r="SFK564" s="20"/>
      <c r="SFL564" s="45"/>
      <c r="SFR564" s="20"/>
      <c r="SFS564" s="20"/>
      <c r="SFT564" s="45"/>
      <c r="SFZ564" s="20"/>
      <c r="SGA564" s="20"/>
      <c r="SGB564" s="45"/>
      <c r="SGH564" s="20"/>
      <c r="SGI564" s="20"/>
      <c r="SGJ564" s="45"/>
      <c r="SGP564" s="20"/>
      <c r="SGQ564" s="20"/>
      <c r="SGR564" s="45"/>
      <c r="SGX564" s="20"/>
      <c r="SGY564" s="20"/>
      <c r="SGZ564" s="45"/>
      <c r="SHF564" s="20"/>
      <c r="SHG564" s="20"/>
      <c r="SHH564" s="45"/>
      <c r="SHN564" s="20"/>
      <c r="SHO564" s="20"/>
      <c r="SHP564" s="45"/>
      <c r="SHV564" s="20"/>
      <c r="SHW564" s="20"/>
      <c r="SHX564" s="45"/>
      <c r="SID564" s="20"/>
      <c r="SIE564" s="20"/>
      <c r="SIF564" s="45"/>
      <c r="SIL564" s="20"/>
      <c r="SIM564" s="20"/>
      <c r="SIN564" s="45"/>
      <c r="SIT564" s="20"/>
      <c r="SIU564" s="20"/>
      <c r="SIV564" s="45"/>
      <c r="SJB564" s="20"/>
      <c r="SJC564" s="20"/>
      <c r="SJD564" s="45"/>
      <c r="SJJ564" s="20"/>
      <c r="SJK564" s="20"/>
      <c r="SJL564" s="45"/>
      <c r="SJR564" s="20"/>
      <c r="SJS564" s="20"/>
      <c r="SJT564" s="45"/>
      <c r="SJZ564" s="20"/>
      <c r="SKA564" s="20"/>
      <c r="SKB564" s="45"/>
      <c r="SKH564" s="20"/>
      <c r="SKI564" s="20"/>
      <c r="SKJ564" s="45"/>
      <c r="SKP564" s="20"/>
      <c r="SKQ564" s="20"/>
      <c r="SKR564" s="45"/>
      <c r="SKX564" s="20"/>
      <c r="SKY564" s="20"/>
      <c r="SKZ564" s="45"/>
      <c r="SLF564" s="20"/>
      <c r="SLG564" s="20"/>
      <c r="SLH564" s="45"/>
      <c r="SLN564" s="20"/>
      <c r="SLO564" s="20"/>
      <c r="SLP564" s="45"/>
      <c r="SLV564" s="20"/>
      <c r="SLW564" s="20"/>
      <c r="SLX564" s="45"/>
      <c r="SMD564" s="20"/>
      <c r="SME564" s="20"/>
      <c r="SMF564" s="45"/>
      <c r="SML564" s="20"/>
      <c r="SMM564" s="20"/>
      <c r="SMN564" s="45"/>
      <c r="SMT564" s="20"/>
      <c r="SMU564" s="20"/>
      <c r="SMV564" s="45"/>
      <c r="SNB564" s="20"/>
      <c r="SNC564" s="20"/>
      <c r="SND564" s="45"/>
      <c r="SNJ564" s="20"/>
      <c r="SNK564" s="20"/>
      <c r="SNL564" s="45"/>
      <c r="SNR564" s="20"/>
      <c r="SNS564" s="20"/>
      <c r="SNT564" s="45"/>
      <c r="SNZ564" s="20"/>
      <c r="SOA564" s="20"/>
      <c r="SOB564" s="45"/>
      <c r="SOH564" s="20"/>
      <c r="SOI564" s="20"/>
      <c r="SOJ564" s="45"/>
      <c r="SOP564" s="20"/>
      <c r="SOQ564" s="20"/>
      <c r="SOR564" s="45"/>
      <c r="SOX564" s="20"/>
      <c r="SOY564" s="20"/>
      <c r="SOZ564" s="45"/>
      <c r="SPF564" s="20"/>
      <c r="SPG564" s="20"/>
      <c r="SPH564" s="45"/>
      <c r="SPN564" s="20"/>
      <c r="SPO564" s="20"/>
      <c r="SPP564" s="45"/>
      <c r="SPV564" s="20"/>
      <c r="SPW564" s="20"/>
      <c r="SPX564" s="45"/>
      <c r="SQD564" s="20"/>
      <c r="SQE564" s="20"/>
      <c r="SQF564" s="45"/>
      <c r="SQL564" s="20"/>
      <c r="SQM564" s="20"/>
      <c r="SQN564" s="45"/>
      <c r="SQT564" s="20"/>
      <c r="SQU564" s="20"/>
      <c r="SQV564" s="45"/>
      <c r="SRB564" s="20"/>
      <c r="SRC564" s="20"/>
      <c r="SRD564" s="45"/>
      <c r="SRJ564" s="20"/>
      <c r="SRK564" s="20"/>
      <c r="SRL564" s="45"/>
      <c r="SRR564" s="20"/>
      <c r="SRS564" s="20"/>
      <c r="SRT564" s="45"/>
      <c r="SRZ564" s="20"/>
      <c r="SSA564" s="20"/>
      <c r="SSB564" s="45"/>
      <c r="SSH564" s="20"/>
      <c r="SSI564" s="20"/>
      <c r="SSJ564" s="45"/>
      <c r="SSP564" s="20"/>
      <c r="SSQ564" s="20"/>
      <c r="SSR564" s="45"/>
      <c r="SSX564" s="20"/>
      <c r="SSY564" s="20"/>
      <c r="SSZ564" s="45"/>
      <c r="STF564" s="20"/>
      <c r="STG564" s="20"/>
      <c r="STH564" s="45"/>
      <c r="STN564" s="20"/>
      <c r="STO564" s="20"/>
      <c r="STP564" s="45"/>
      <c r="STV564" s="20"/>
      <c r="STW564" s="20"/>
      <c r="STX564" s="45"/>
      <c r="SUD564" s="20"/>
      <c r="SUE564" s="20"/>
      <c r="SUF564" s="45"/>
      <c r="SUL564" s="20"/>
      <c r="SUM564" s="20"/>
      <c r="SUN564" s="45"/>
      <c r="SUT564" s="20"/>
      <c r="SUU564" s="20"/>
      <c r="SUV564" s="45"/>
      <c r="SVB564" s="20"/>
      <c r="SVC564" s="20"/>
      <c r="SVD564" s="45"/>
      <c r="SVJ564" s="20"/>
      <c r="SVK564" s="20"/>
      <c r="SVL564" s="45"/>
      <c r="SVR564" s="20"/>
      <c r="SVS564" s="20"/>
      <c r="SVT564" s="45"/>
      <c r="SVZ564" s="20"/>
      <c r="SWA564" s="20"/>
      <c r="SWB564" s="45"/>
      <c r="SWH564" s="20"/>
      <c r="SWI564" s="20"/>
      <c r="SWJ564" s="45"/>
      <c r="SWP564" s="20"/>
      <c r="SWQ564" s="20"/>
      <c r="SWR564" s="45"/>
      <c r="SWX564" s="20"/>
      <c r="SWY564" s="20"/>
      <c r="SWZ564" s="45"/>
      <c r="SXF564" s="20"/>
      <c r="SXG564" s="20"/>
      <c r="SXH564" s="45"/>
      <c r="SXN564" s="20"/>
      <c r="SXO564" s="20"/>
      <c r="SXP564" s="45"/>
      <c r="SXV564" s="20"/>
      <c r="SXW564" s="20"/>
      <c r="SXX564" s="45"/>
      <c r="SYD564" s="20"/>
      <c r="SYE564" s="20"/>
      <c r="SYF564" s="45"/>
      <c r="SYL564" s="20"/>
      <c r="SYM564" s="20"/>
      <c r="SYN564" s="45"/>
      <c r="SYT564" s="20"/>
      <c r="SYU564" s="20"/>
      <c r="SYV564" s="45"/>
      <c r="SZB564" s="20"/>
      <c r="SZC564" s="20"/>
      <c r="SZD564" s="45"/>
      <c r="SZJ564" s="20"/>
      <c r="SZK564" s="20"/>
      <c r="SZL564" s="45"/>
      <c r="SZR564" s="20"/>
      <c r="SZS564" s="20"/>
      <c r="SZT564" s="45"/>
      <c r="SZZ564" s="20"/>
      <c r="TAA564" s="20"/>
      <c r="TAB564" s="45"/>
      <c r="TAH564" s="20"/>
      <c r="TAI564" s="20"/>
      <c r="TAJ564" s="45"/>
      <c r="TAP564" s="20"/>
      <c r="TAQ564" s="20"/>
      <c r="TAR564" s="45"/>
      <c r="TAX564" s="20"/>
      <c r="TAY564" s="20"/>
      <c r="TAZ564" s="45"/>
      <c r="TBF564" s="20"/>
      <c r="TBG564" s="20"/>
      <c r="TBH564" s="45"/>
      <c r="TBN564" s="20"/>
      <c r="TBO564" s="20"/>
      <c r="TBP564" s="45"/>
      <c r="TBV564" s="20"/>
      <c r="TBW564" s="20"/>
      <c r="TBX564" s="45"/>
      <c r="TCD564" s="20"/>
      <c r="TCE564" s="20"/>
      <c r="TCF564" s="45"/>
      <c r="TCL564" s="20"/>
      <c r="TCM564" s="20"/>
      <c r="TCN564" s="45"/>
      <c r="TCT564" s="20"/>
      <c r="TCU564" s="20"/>
      <c r="TCV564" s="45"/>
      <c r="TDB564" s="20"/>
      <c r="TDC564" s="20"/>
      <c r="TDD564" s="45"/>
      <c r="TDJ564" s="20"/>
      <c r="TDK564" s="20"/>
      <c r="TDL564" s="45"/>
      <c r="TDR564" s="20"/>
      <c r="TDS564" s="20"/>
      <c r="TDT564" s="45"/>
      <c r="TDZ564" s="20"/>
      <c r="TEA564" s="20"/>
      <c r="TEB564" s="45"/>
      <c r="TEH564" s="20"/>
      <c r="TEI564" s="20"/>
      <c r="TEJ564" s="45"/>
      <c r="TEP564" s="20"/>
      <c r="TEQ564" s="20"/>
      <c r="TER564" s="45"/>
      <c r="TEX564" s="20"/>
      <c r="TEY564" s="20"/>
      <c r="TEZ564" s="45"/>
      <c r="TFF564" s="20"/>
      <c r="TFG564" s="20"/>
      <c r="TFH564" s="45"/>
      <c r="TFN564" s="20"/>
      <c r="TFO564" s="20"/>
      <c r="TFP564" s="45"/>
      <c r="TFV564" s="20"/>
      <c r="TFW564" s="20"/>
      <c r="TFX564" s="45"/>
      <c r="TGD564" s="20"/>
      <c r="TGE564" s="20"/>
      <c r="TGF564" s="45"/>
      <c r="TGL564" s="20"/>
      <c r="TGM564" s="20"/>
      <c r="TGN564" s="45"/>
      <c r="TGT564" s="20"/>
      <c r="TGU564" s="20"/>
      <c r="TGV564" s="45"/>
      <c r="THB564" s="20"/>
      <c r="THC564" s="20"/>
      <c r="THD564" s="45"/>
      <c r="THJ564" s="20"/>
      <c r="THK564" s="20"/>
      <c r="THL564" s="45"/>
      <c r="THR564" s="20"/>
      <c r="THS564" s="20"/>
      <c r="THT564" s="45"/>
      <c r="THZ564" s="20"/>
      <c r="TIA564" s="20"/>
      <c r="TIB564" s="45"/>
      <c r="TIH564" s="20"/>
      <c r="TII564" s="20"/>
      <c r="TIJ564" s="45"/>
      <c r="TIP564" s="20"/>
      <c r="TIQ564" s="20"/>
      <c r="TIR564" s="45"/>
      <c r="TIX564" s="20"/>
      <c r="TIY564" s="20"/>
      <c r="TIZ564" s="45"/>
      <c r="TJF564" s="20"/>
      <c r="TJG564" s="20"/>
      <c r="TJH564" s="45"/>
      <c r="TJN564" s="20"/>
      <c r="TJO564" s="20"/>
      <c r="TJP564" s="45"/>
      <c r="TJV564" s="20"/>
      <c r="TJW564" s="20"/>
      <c r="TJX564" s="45"/>
      <c r="TKD564" s="20"/>
      <c r="TKE564" s="20"/>
      <c r="TKF564" s="45"/>
      <c r="TKL564" s="20"/>
      <c r="TKM564" s="20"/>
      <c r="TKN564" s="45"/>
      <c r="TKT564" s="20"/>
      <c r="TKU564" s="20"/>
      <c r="TKV564" s="45"/>
      <c r="TLB564" s="20"/>
      <c r="TLC564" s="20"/>
      <c r="TLD564" s="45"/>
      <c r="TLJ564" s="20"/>
      <c r="TLK564" s="20"/>
      <c r="TLL564" s="45"/>
      <c r="TLR564" s="20"/>
      <c r="TLS564" s="20"/>
      <c r="TLT564" s="45"/>
      <c r="TLZ564" s="20"/>
      <c r="TMA564" s="20"/>
      <c r="TMB564" s="45"/>
      <c r="TMH564" s="20"/>
      <c r="TMI564" s="20"/>
      <c r="TMJ564" s="45"/>
      <c r="TMP564" s="20"/>
      <c r="TMQ564" s="20"/>
      <c r="TMR564" s="45"/>
      <c r="TMX564" s="20"/>
      <c r="TMY564" s="20"/>
      <c r="TMZ564" s="45"/>
      <c r="TNF564" s="20"/>
      <c r="TNG564" s="20"/>
      <c r="TNH564" s="45"/>
      <c r="TNN564" s="20"/>
      <c r="TNO564" s="20"/>
      <c r="TNP564" s="45"/>
      <c r="TNV564" s="20"/>
      <c r="TNW564" s="20"/>
      <c r="TNX564" s="45"/>
      <c r="TOD564" s="20"/>
      <c r="TOE564" s="20"/>
      <c r="TOF564" s="45"/>
      <c r="TOL564" s="20"/>
      <c r="TOM564" s="20"/>
      <c r="TON564" s="45"/>
      <c r="TOT564" s="20"/>
      <c r="TOU564" s="20"/>
      <c r="TOV564" s="45"/>
      <c r="TPB564" s="20"/>
      <c r="TPC564" s="20"/>
      <c r="TPD564" s="45"/>
      <c r="TPJ564" s="20"/>
      <c r="TPK564" s="20"/>
      <c r="TPL564" s="45"/>
      <c r="TPR564" s="20"/>
      <c r="TPS564" s="20"/>
      <c r="TPT564" s="45"/>
      <c r="TPZ564" s="20"/>
      <c r="TQA564" s="20"/>
      <c r="TQB564" s="45"/>
      <c r="TQH564" s="20"/>
      <c r="TQI564" s="20"/>
      <c r="TQJ564" s="45"/>
      <c r="TQP564" s="20"/>
      <c r="TQQ564" s="20"/>
      <c r="TQR564" s="45"/>
      <c r="TQX564" s="20"/>
      <c r="TQY564" s="20"/>
      <c r="TQZ564" s="45"/>
      <c r="TRF564" s="20"/>
      <c r="TRG564" s="20"/>
      <c r="TRH564" s="45"/>
      <c r="TRN564" s="20"/>
      <c r="TRO564" s="20"/>
      <c r="TRP564" s="45"/>
      <c r="TRV564" s="20"/>
      <c r="TRW564" s="20"/>
      <c r="TRX564" s="45"/>
      <c r="TSD564" s="20"/>
      <c r="TSE564" s="20"/>
      <c r="TSF564" s="45"/>
      <c r="TSL564" s="20"/>
      <c r="TSM564" s="20"/>
      <c r="TSN564" s="45"/>
      <c r="TST564" s="20"/>
      <c r="TSU564" s="20"/>
      <c r="TSV564" s="45"/>
      <c r="TTB564" s="20"/>
      <c r="TTC564" s="20"/>
      <c r="TTD564" s="45"/>
      <c r="TTJ564" s="20"/>
      <c r="TTK564" s="20"/>
      <c r="TTL564" s="45"/>
      <c r="TTR564" s="20"/>
      <c r="TTS564" s="20"/>
      <c r="TTT564" s="45"/>
      <c r="TTZ564" s="20"/>
      <c r="TUA564" s="20"/>
      <c r="TUB564" s="45"/>
      <c r="TUH564" s="20"/>
      <c r="TUI564" s="20"/>
      <c r="TUJ564" s="45"/>
      <c r="TUP564" s="20"/>
      <c r="TUQ564" s="20"/>
      <c r="TUR564" s="45"/>
      <c r="TUX564" s="20"/>
      <c r="TUY564" s="20"/>
      <c r="TUZ564" s="45"/>
      <c r="TVF564" s="20"/>
      <c r="TVG564" s="20"/>
      <c r="TVH564" s="45"/>
      <c r="TVN564" s="20"/>
      <c r="TVO564" s="20"/>
      <c r="TVP564" s="45"/>
      <c r="TVV564" s="20"/>
      <c r="TVW564" s="20"/>
      <c r="TVX564" s="45"/>
      <c r="TWD564" s="20"/>
      <c r="TWE564" s="20"/>
      <c r="TWF564" s="45"/>
      <c r="TWL564" s="20"/>
      <c r="TWM564" s="20"/>
      <c r="TWN564" s="45"/>
      <c r="TWT564" s="20"/>
      <c r="TWU564" s="20"/>
      <c r="TWV564" s="45"/>
      <c r="TXB564" s="20"/>
      <c r="TXC564" s="20"/>
      <c r="TXD564" s="45"/>
      <c r="TXJ564" s="20"/>
      <c r="TXK564" s="20"/>
      <c r="TXL564" s="45"/>
      <c r="TXR564" s="20"/>
      <c r="TXS564" s="20"/>
      <c r="TXT564" s="45"/>
      <c r="TXZ564" s="20"/>
      <c r="TYA564" s="20"/>
      <c r="TYB564" s="45"/>
      <c r="TYH564" s="20"/>
      <c r="TYI564" s="20"/>
      <c r="TYJ564" s="45"/>
      <c r="TYP564" s="20"/>
      <c r="TYQ564" s="20"/>
      <c r="TYR564" s="45"/>
      <c r="TYX564" s="20"/>
      <c r="TYY564" s="20"/>
      <c r="TYZ564" s="45"/>
      <c r="TZF564" s="20"/>
      <c r="TZG564" s="20"/>
      <c r="TZH564" s="45"/>
      <c r="TZN564" s="20"/>
      <c r="TZO564" s="20"/>
      <c r="TZP564" s="45"/>
      <c r="TZV564" s="20"/>
      <c r="TZW564" s="20"/>
      <c r="TZX564" s="45"/>
      <c r="UAD564" s="20"/>
      <c r="UAE564" s="20"/>
      <c r="UAF564" s="45"/>
      <c r="UAL564" s="20"/>
      <c r="UAM564" s="20"/>
      <c r="UAN564" s="45"/>
      <c r="UAT564" s="20"/>
      <c r="UAU564" s="20"/>
      <c r="UAV564" s="45"/>
      <c r="UBB564" s="20"/>
      <c r="UBC564" s="20"/>
      <c r="UBD564" s="45"/>
      <c r="UBJ564" s="20"/>
      <c r="UBK564" s="20"/>
      <c r="UBL564" s="45"/>
      <c r="UBR564" s="20"/>
      <c r="UBS564" s="20"/>
      <c r="UBT564" s="45"/>
      <c r="UBZ564" s="20"/>
      <c r="UCA564" s="20"/>
      <c r="UCB564" s="45"/>
      <c r="UCH564" s="20"/>
      <c r="UCI564" s="20"/>
      <c r="UCJ564" s="45"/>
      <c r="UCP564" s="20"/>
      <c r="UCQ564" s="20"/>
      <c r="UCR564" s="45"/>
      <c r="UCX564" s="20"/>
      <c r="UCY564" s="20"/>
      <c r="UCZ564" s="45"/>
      <c r="UDF564" s="20"/>
      <c r="UDG564" s="20"/>
      <c r="UDH564" s="45"/>
      <c r="UDN564" s="20"/>
      <c r="UDO564" s="20"/>
      <c r="UDP564" s="45"/>
      <c r="UDV564" s="20"/>
      <c r="UDW564" s="20"/>
      <c r="UDX564" s="45"/>
      <c r="UED564" s="20"/>
      <c r="UEE564" s="20"/>
      <c r="UEF564" s="45"/>
      <c r="UEL564" s="20"/>
      <c r="UEM564" s="20"/>
      <c r="UEN564" s="45"/>
      <c r="UET564" s="20"/>
      <c r="UEU564" s="20"/>
      <c r="UEV564" s="45"/>
      <c r="UFB564" s="20"/>
      <c r="UFC564" s="20"/>
      <c r="UFD564" s="45"/>
      <c r="UFJ564" s="20"/>
      <c r="UFK564" s="20"/>
      <c r="UFL564" s="45"/>
      <c r="UFR564" s="20"/>
      <c r="UFS564" s="20"/>
      <c r="UFT564" s="45"/>
      <c r="UFZ564" s="20"/>
      <c r="UGA564" s="20"/>
      <c r="UGB564" s="45"/>
      <c r="UGH564" s="20"/>
      <c r="UGI564" s="20"/>
      <c r="UGJ564" s="45"/>
      <c r="UGP564" s="20"/>
      <c r="UGQ564" s="20"/>
      <c r="UGR564" s="45"/>
      <c r="UGX564" s="20"/>
      <c r="UGY564" s="20"/>
      <c r="UGZ564" s="45"/>
      <c r="UHF564" s="20"/>
      <c r="UHG564" s="20"/>
      <c r="UHH564" s="45"/>
      <c r="UHN564" s="20"/>
      <c r="UHO564" s="20"/>
      <c r="UHP564" s="45"/>
      <c r="UHV564" s="20"/>
      <c r="UHW564" s="20"/>
      <c r="UHX564" s="45"/>
      <c r="UID564" s="20"/>
      <c r="UIE564" s="20"/>
      <c r="UIF564" s="45"/>
      <c r="UIL564" s="20"/>
      <c r="UIM564" s="20"/>
      <c r="UIN564" s="45"/>
      <c r="UIT564" s="20"/>
      <c r="UIU564" s="20"/>
      <c r="UIV564" s="45"/>
      <c r="UJB564" s="20"/>
      <c r="UJC564" s="20"/>
      <c r="UJD564" s="45"/>
      <c r="UJJ564" s="20"/>
      <c r="UJK564" s="20"/>
      <c r="UJL564" s="45"/>
      <c r="UJR564" s="20"/>
      <c r="UJS564" s="20"/>
      <c r="UJT564" s="45"/>
      <c r="UJZ564" s="20"/>
      <c r="UKA564" s="20"/>
      <c r="UKB564" s="45"/>
      <c r="UKH564" s="20"/>
      <c r="UKI564" s="20"/>
      <c r="UKJ564" s="45"/>
      <c r="UKP564" s="20"/>
      <c r="UKQ564" s="20"/>
      <c r="UKR564" s="45"/>
      <c r="UKX564" s="20"/>
      <c r="UKY564" s="20"/>
      <c r="UKZ564" s="45"/>
      <c r="ULF564" s="20"/>
      <c r="ULG564" s="20"/>
      <c r="ULH564" s="45"/>
      <c r="ULN564" s="20"/>
      <c r="ULO564" s="20"/>
      <c r="ULP564" s="45"/>
      <c r="ULV564" s="20"/>
      <c r="ULW564" s="20"/>
      <c r="ULX564" s="45"/>
      <c r="UMD564" s="20"/>
      <c r="UME564" s="20"/>
      <c r="UMF564" s="45"/>
      <c r="UML564" s="20"/>
      <c r="UMM564" s="20"/>
      <c r="UMN564" s="45"/>
      <c r="UMT564" s="20"/>
      <c r="UMU564" s="20"/>
      <c r="UMV564" s="45"/>
      <c r="UNB564" s="20"/>
      <c r="UNC564" s="20"/>
      <c r="UND564" s="45"/>
      <c r="UNJ564" s="20"/>
      <c r="UNK564" s="20"/>
      <c r="UNL564" s="45"/>
      <c r="UNR564" s="20"/>
      <c r="UNS564" s="20"/>
      <c r="UNT564" s="45"/>
      <c r="UNZ564" s="20"/>
      <c r="UOA564" s="20"/>
      <c r="UOB564" s="45"/>
      <c r="UOH564" s="20"/>
      <c r="UOI564" s="20"/>
      <c r="UOJ564" s="45"/>
      <c r="UOP564" s="20"/>
      <c r="UOQ564" s="20"/>
      <c r="UOR564" s="45"/>
      <c r="UOX564" s="20"/>
      <c r="UOY564" s="20"/>
      <c r="UOZ564" s="45"/>
      <c r="UPF564" s="20"/>
      <c r="UPG564" s="20"/>
      <c r="UPH564" s="45"/>
      <c r="UPN564" s="20"/>
      <c r="UPO564" s="20"/>
      <c r="UPP564" s="45"/>
      <c r="UPV564" s="20"/>
      <c r="UPW564" s="20"/>
      <c r="UPX564" s="45"/>
      <c r="UQD564" s="20"/>
      <c r="UQE564" s="20"/>
      <c r="UQF564" s="45"/>
      <c r="UQL564" s="20"/>
      <c r="UQM564" s="20"/>
      <c r="UQN564" s="45"/>
      <c r="UQT564" s="20"/>
      <c r="UQU564" s="20"/>
      <c r="UQV564" s="45"/>
      <c r="URB564" s="20"/>
      <c r="URC564" s="20"/>
      <c r="URD564" s="45"/>
      <c r="URJ564" s="20"/>
      <c r="URK564" s="20"/>
      <c r="URL564" s="45"/>
      <c r="URR564" s="20"/>
      <c r="URS564" s="20"/>
      <c r="URT564" s="45"/>
      <c r="URZ564" s="20"/>
      <c r="USA564" s="20"/>
      <c r="USB564" s="45"/>
      <c r="USH564" s="20"/>
      <c r="USI564" s="20"/>
      <c r="USJ564" s="45"/>
      <c r="USP564" s="20"/>
      <c r="USQ564" s="20"/>
      <c r="USR564" s="45"/>
      <c r="USX564" s="20"/>
      <c r="USY564" s="20"/>
      <c r="USZ564" s="45"/>
      <c r="UTF564" s="20"/>
      <c r="UTG564" s="20"/>
      <c r="UTH564" s="45"/>
      <c r="UTN564" s="20"/>
      <c r="UTO564" s="20"/>
      <c r="UTP564" s="45"/>
      <c r="UTV564" s="20"/>
      <c r="UTW564" s="20"/>
      <c r="UTX564" s="45"/>
      <c r="UUD564" s="20"/>
      <c r="UUE564" s="20"/>
      <c r="UUF564" s="45"/>
      <c r="UUL564" s="20"/>
      <c r="UUM564" s="20"/>
      <c r="UUN564" s="45"/>
      <c r="UUT564" s="20"/>
      <c r="UUU564" s="20"/>
      <c r="UUV564" s="45"/>
      <c r="UVB564" s="20"/>
      <c r="UVC564" s="20"/>
      <c r="UVD564" s="45"/>
      <c r="UVJ564" s="20"/>
      <c r="UVK564" s="20"/>
      <c r="UVL564" s="45"/>
      <c r="UVR564" s="20"/>
      <c r="UVS564" s="20"/>
      <c r="UVT564" s="45"/>
      <c r="UVZ564" s="20"/>
      <c r="UWA564" s="20"/>
      <c r="UWB564" s="45"/>
      <c r="UWH564" s="20"/>
      <c r="UWI564" s="20"/>
      <c r="UWJ564" s="45"/>
      <c r="UWP564" s="20"/>
      <c r="UWQ564" s="20"/>
      <c r="UWR564" s="45"/>
      <c r="UWX564" s="20"/>
      <c r="UWY564" s="20"/>
      <c r="UWZ564" s="45"/>
      <c r="UXF564" s="20"/>
      <c r="UXG564" s="20"/>
      <c r="UXH564" s="45"/>
      <c r="UXN564" s="20"/>
      <c r="UXO564" s="20"/>
      <c r="UXP564" s="45"/>
      <c r="UXV564" s="20"/>
      <c r="UXW564" s="20"/>
      <c r="UXX564" s="45"/>
      <c r="UYD564" s="20"/>
      <c r="UYE564" s="20"/>
      <c r="UYF564" s="45"/>
      <c r="UYL564" s="20"/>
      <c r="UYM564" s="20"/>
      <c r="UYN564" s="45"/>
      <c r="UYT564" s="20"/>
      <c r="UYU564" s="20"/>
      <c r="UYV564" s="45"/>
      <c r="UZB564" s="20"/>
      <c r="UZC564" s="20"/>
      <c r="UZD564" s="45"/>
      <c r="UZJ564" s="20"/>
      <c r="UZK564" s="20"/>
      <c r="UZL564" s="45"/>
      <c r="UZR564" s="20"/>
      <c r="UZS564" s="20"/>
      <c r="UZT564" s="45"/>
      <c r="UZZ564" s="20"/>
      <c r="VAA564" s="20"/>
      <c r="VAB564" s="45"/>
      <c r="VAH564" s="20"/>
      <c r="VAI564" s="20"/>
      <c r="VAJ564" s="45"/>
      <c r="VAP564" s="20"/>
      <c r="VAQ564" s="20"/>
      <c r="VAR564" s="45"/>
      <c r="VAX564" s="20"/>
      <c r="VAY564" s="20"/>
      <c r="VAZ564" s="45"/>
      <c r="VBF564" s="20"/>
      <c r="VBG564" s="20"/>
      <c r="VBH564" s="45"/>
      <c r="VBN564" s="20"/>
      <c r="VBO564" s="20"/>
      <c r="VBP564" s="45"/>
      <c r="VBV564" s="20"/>
      <c r="VBW564" s="20"/>
      <c r="VBX564" s="45"/>
      <c r="VCD564" s="20"/>
      <c r="VCE564" s="20"/>
      <c r="VCF564" s="45"/>
      <c r="VCL564" s="20"/>
      <c r="VCM564" s="20"/>
      <c r="VCN564" s="45"/>
      <c r="VCT564" s="20"/>
      <c r="VCU564" s="20"/>
      <c r="VCV564" s="45"/>
      <c r="VDB564" s="20"/>
      <c r="VDC564" s="20"/>
      <c r="VDD564" s="45"/>
      <c r="VDJ564" s="20"/>
      <c r="VDK564" s="20"/>
      <c r="VDL564" s="45"/>
      <c r="VDR564" s="20"/>
      <c r="VDS564" s="20"/>
      <c r="VDT564" s="45"/>
      <c r="VDZ564" s="20"/>
      <c r="VEA564" s="20"/>
      <c r="VEB564" s="45"/>
      <c r="VEH564" s="20"/>
      <c r="VEI564" s="20"/>
      <c r="VEJ564" s="45"/>
      <c r="VEP564" s="20"/>
      <c r="VEQ564" s="20"/>
      <c r="VER564" s="45"/>
      <c r="VEX564" s="20"/>
      <c r="VEY564" s="20"/>
      <c r="VEZ564" s="45"/>
      <c r="VFF564" s="20"/>
      <c r="VFG564" s="20"/>
      <c r="VFH564" s="45"/>
      <c r="VFN564" s="20"/>
      <c r="VFO564" s="20"/>
      <c r="VFP564" s="45"/>
      <c r="VFV564" s="20"/>
      <c r="VFW564" s="20"/>
      <c r="VFX564" s="45"/>
      <c r="VGD564" s="20"/>
      <c r="VGE564" s="20"/>
      <c r="VGF564" s="45"/>
      <c r="VGL564" s="20"/>
      <c r="VGM564" s="20"/>
      <c r="VGN564" s="45"/>
      <c r="VGT564" s="20"/>
      <c r="VGU564" s="20"/>
      <c r="VGV564" s="45"/>
      <c r="VHB564" s="20"/>
      <c r="VHC564" s="20"/>
      <c r="VHD564" s="45"/>
      <c r="VHJ564" s="20"/>
      <c r="VHK564" s="20"/>
      <c r="VHL564" s="45"/>
      <c r="VHR564" s="20"/>
      <c r="VHS564" s="20"/>
      <c r="VHT564" s="45"/>
      <c r="VHZ564" s="20"/>
      <c r="VIA564" s="20"/>
      <c r="VIB564" s="45"/>
      <c r="VIH564" s="20"/>
      <c r="VII564" s="20"/>
      <c r="VIJ564" s="45"/>
      <c r="VIP564" s="20"/>
      <c r="VIQ564" s="20"/>
      <c r="VIR564" s="45"/>
      <c r="VIX564" s="20"/>
      <c r="VIY564" s="20"/>
      <c r="VIZ564" s="45"/>
      <c r="VJF564" s="20"/>
      <c r="VJG564" s="20"/>
      <c r="VJH564" s="45"/>
      <c r="VJN564" s="20"/>
      <c r="VJO564" s="20"/>
      <c r="VJP564" s="45"/>
      <c r="VJV564" s="20"/>
      <c r="VJW564" s="20"/>
      <c r="VJX564" s="45"/>
      <c r="VKD564" s="20"/>
      <c r="VKE564" s="20"/>
      <c r="VKF564" s="45"/>
      <c r="VKL564" s="20"/>
      <c r="VKM564" s="20"/>
      <c r="VKN564" s="45"/>
      <c r="VKT564" s="20"/>
      <c r="VKU564" s="20"/>
      <c r="VKV564" s="45"/>
      <c r="VLB564" s="20"/>
      <c r="VLC564" s="20"/>
      <c r="VLD564" s="45"/>
      <c r="VLJ564" s="20"/>
      <c r="VLK564" s="20"/>
      <c r="VLL564" s="45"/>
      <c r="VLR564" s="20"/>
      <c r="VLS564" s="20"/>
      <c r="VLT564" s="45"/>
      <c r="VLZ564" s="20"/>
      <c r="VMA564" s="20"/>
      <c r="VMB564" s="45"/>
      <c r="VMH564" s="20"/>
      <c r="VMI564" s="20"/>
      <c r="VMJ564" s="45"/>
      <c r="VMP564" s="20"/>
      <c r="VMQ564" s="20"/>
      <c r="VMR564" s="45"/>
      <c r="VMX564" s="20"/>
      <c r="VMY564" s="20"/>
      <c r="VMZ564" s="45"/>
      <c r="VNF564" s="20"/>
      <c r="VNG564" s="20"/>
      <c r="VNH564" s="45"/>
      <c r="VNN564" s="20"/>
      <c r="VNO564" s="20"/>
      <c r="VNP564" s="45"/>
      <c r="VNV564" s="20"/>
      <c r="VNW564" s="20"/>
      <c r="VNX564" s="45"/>
      <c r="VOD564" s="20"/>
      <c r="VOE564" s="20"/>
      <c r="VOF564" s="45"/>
      <c r="VOL564" s="20"/>
      <c r="VOM564" s="20"/>
      <c r="VON564" s="45"/>
      <c r="VOT564" s="20"/>
      <c r="VOU564" s="20"/>
      <c r="VOV564" s="45"/>
      <c r="VPB564" s="20"/>
      <c r="VPC564" s="20"/>
      <c r="VPD564" s="45"/>
      <c r="VPJ564" s="20"/>
      <c r="VPK564" s="20"/>
      <c r="VPL564" s="45"/>
      <c r="VPR564" s="20"/>
      <c r="VPS564" s="20"/>
      <c r="VPT564" s="45"/>
      <c r="VPZ564" s="20"/>
      <c r="VQA564" s="20"/>
      <c r="VQB564" s="45"/>
      <c r="VQH564" s="20"/>
      <c r="VQI564" s="20"/>
      <c r="VQJ564" s="45"/>
      <c r="VQP564" s="20"/>
      <c r="VQQ564" s="20"/>
      <c r="VQR564" s="45"/>
      <c r="VQX564" s="20"/>
      <c r="VQY564" s="20"/>
      <c r="VQZ564" s="45"/>
      <c r="VRF564" s="20"/>
      <c r="VRG564" s="20"/>
      <c r="VRH564" s="45"/>
      <c r="VRN564" s="20"/>
      <c r="VRO564" s="20"/>
      <c r="VRP564" s="45"/>
      <c r="VRV564" s="20"/>
      <c r="VRW564" s="20"/>
      <c r="VRX564" s="45"/>
      <c r="VSD564" s="20"/>
      <c r="VSE564" s="20"/>
      <c r="VSF564" s="45"/>
      <c r="VSL564" s="20"/>
      <c r="VSM564" s="20"/>
      <c r="VSN564" s="45"/>
      <c r="VST564" s="20"/>
      <c r="VSU564" s="20"/>
      <c r="VSV564" s="45"/>
      <c r="VTB564" s="20"/>
      <c r="VTC564" s="20"/>
      <c r="VTD564" s="45"/>
      <c r="VTJ564" s="20"/>
      <c r="VTK564" s="20"/>
      <c r="VTL564" s="45"/>
      <c r="VTR564" s="20"/>
      <c r="VTS564" s="20"/>
      <c r="VTT564" s="45"/>
      <c r="VTZ564" s="20"/>
      <c r="VUA564" s="20"/>
      <c r="VUB564" s="45"/>
      <c r="VUH564" s="20"/>
      <c r="VUI564" s="20"/>
      <c r="VUJ564" s="45"/>
      <c r="VUP564" s="20"/>
      <c r="VUQ564" s="20"/>
      <c r="VUR564" s="45"/>
      <c r="VUX564" s="20"/>
      <c r="VUY564" s="20"/>
      <c r="VUZ564" s="45"/>
      <c r="VVF564" s="20"/>
      <c r="VVG564" s="20"/>
      <c r="VVH564" s="45"/>
      <c r="VVN564" s="20"/>
      <c r="VVO564" s="20"/>
      <c r="VVP564" s="45"/>
      <c r="VVV564" s="20"/>
      <c r="VVW564" s="20"/>
      <c r="VVX564" s="45"/>
      <c r="VWD564" s="20"/>
      <c r="VWE564" s="20"/>
      <c r="VWF564" s="45"/>
      <c r="VWL564" s="20"/>
      <c r="VWM564" s="20"/>
      <c r="VWN564" s="45"/>
      <c r="VWT564" s="20"/>
      <c r="VWU564" s="20"/>
      <c r="VWV564" s="45"/>
      <c r="VXB564" s="20"/>
      <c r="VXC564" s="20"/>
      <c r="VXD564" s="45"/>
      <c r="VXJ564" s="20"/>
      <c r="VXK564" s="20"/>
      <c r="VXL564" s="45"/>
      <c r="VXR564" s="20"/>
      <c r="VXS564" s="20"/>
      <c r="VXT564" s="45"/>
      <c r="VXZ564" s="20"/>
      <c r="VYA564" s="20"/>
      <c r="VYB564" s="45"/>
      <c r="VYH564" s="20"/>
      <c r="VYI564" s="20"/>
      <c r="VYJ564" s="45"/>
      <c r="VYP564" s="20"/>
      <c r="VYQ564" s="20"/>
      <c r="VYR564" s="45"/>
      <c r="VYX564" s="20"/>
      <c r="VYY564" s="20"/>
      <c r="VYZ564" s="45"/>
      <c r="VZF564" s="20"/>
      <c r="VZG564" s="20"/>
      <c r="VZH564" s="45"/>
      <c r="VZN564" s="20"/>
      <c r="VZO564" s="20"/>
      <c r="VZP564" s="45"/>
      <c r="VZV564" s="20"/>
      <c r="VZW564" s="20"/>
      <c r="VZX564" s="45"/>
      <c r="WAD564" s="20"/>
      <c r="WAE564" s="20"/>
      <c r="WAF564" s="45"/>
      <c r="WAL564" s="20"/>
      <c r="WAM564" s="20"/>
      <c r="WAN564" s="45"/>
      <c r="WAT564" s="20"/>
      <c r="WAU564" s="20"/>
      <c r="WAV564" s="45"/>
      <c r="WBB564" s="20"/>
      <c r="WBC564" s="20"/>
      <c r="WBD564" s="45"/>
      <c r="WBJ564" s="20"/>
      <c r="WBK564" s="20"/>
      <c r="WBL564" s="45"/>
      <c r="WBR564" s="20"/>
      <c r="WBS564" s="20"/>
      <c r="WBT564" s="45"/>
      <c r="WBZ564" s="20"/>
      <c r="WCA564" s="20"/>
      <c r="WCB564" s="45"/>
      <c r="WCH564" s="20"/>
      <c r="WCI564" s="20"/>
      <c r="WCJ564" s="45"/>
      <c r="WCP564" s="20"/>
      <c r="WCQ564" s="20"/>
      <c r="WCR564" s="45"/>
      <c r="WCX564" s="20"/>
      <c r="WCY564" s="20"/>
      <c r="WCZ564" s="45"/>
      <c r="WDF564" s="20"/>
      <c r="WDG564" s="20"/>
      <c r="WDH564" s="45"/>
      <c r="WDN564" s="20"/>
      <c r="WDO564" s="20"/>
      <c r="WDP564" s="45"/>
      <c r="WDV564" s="20"/>
      <c r="WDW564" s="20"/>
      <c r="WDX564" s="45"/>
      <c r="WED564" s="20"/>
      <c r="WEE564" s="20"/>
      <c r="WEF564" s="45"/>
      <c r="WEL564" s="20"/>
      <c r="WEM564" s="20"/>
      <c r="WEN564" s="45"/>
      <c r="WET564" s="20"/>
      <c r="WEU564" s="20"/>
      <c r="WEV564" s="45"/>
      <c r="WFB564" s="20"/>
      <c r="WFC564" s="20"/>
      <c r="WFD564" s="45"/>
      <c r="WFJ564" s="20"/>
      <c r="WFK564" s="20"/>
      <c r="WFL564" s="45"/>
      <c r="WFR564" s="20"/>
      <c r="WFS564" s="20"/>
      <c r="WFT564" s="45"/>
      <c r="WFZ564" s="20"/>
      <c r="WGA564" s="20"/>
      <c r="WGB564" s="45"/>
      <c r="WGH564" s="20"/>
      <c r="WGI564" s="20"/>
      <c r="WGJ564" s="45"/>
      <c r="WGP564" s="20"/>
      <c r="WGQ564" s="20"/>
      <c r="WGR564" s="45"/>
      <c r="WGX564" s="20"/>
      <c r="WGY564" s="20"/>
      <c r="WGZ564" s="45"/>
      <c r="WHF564" s="20"/>
      <c r="WHG564" s="20"/>
      <c r="WHH564" s="45"/>
      <c r="WHN564" s="20"/>
      <c r="WHO564" s="20"/>
      <c r="WHP564" s="45"/>
      <c r="WHV564" s="20"/>
      <c r="WHW564" s="20"/>
      <c r="WHX564" s="45"/>
      <c r="WID564" s="20"/>
      <c r="WIE564" s="20"/>
      <c r="WIF564" s="45"/>
      <c r="WIL564" s="20"/>
      <c r="WIM564" s="20"/>
      <c r="WIN564" s="45"/>
      <c r="WIT564" s="20"/>
      <c r="WIU564" s="20"/>
      <c r="WIV564" s="45"/>
      <c r="WJB564" s="20"/>
      <c r="WJC564" s="20"/>
      <c r="WJD564" s="45"/>
      <c r="WJJ564" s="20"/>
      <c r="WJK564" s="20"/>
      <c r="WJL564" s="45"/>
      <c r="WJR564" s="20"/>
      <c r="WJS564" s="20"/>
      <c r="WJT564" s="45"/>
      <c r="WJZ564" s="20"/>
      <c r="WKA564" s="20"/>
      <c r="WKB564" s="45"/>
      <c r="WKH564" s="20"/>
      <c r="WKI564" s="20"/>
      <c r="WKJ564" s="45"/>
      <c r="WKP564" s="20"/>
      <c r="WKQ564" s="20"/>
      <c r="WKR564" s="45"/>
      <c r="WKX564" s="20"/>
      <c r="WKY564" s="20"/>
      <c r="WKZ564" s="45"/>
      <c r="WLF564" s="20"/>
      <c r="WLG564" s="20"/>
      <c r="WLH564" s="45"/>
      <c r="WLN564" s="20"/>
      <c r="WLO564" s="20"/>
      <c r="WLP564" s="45"/>
      <c r="WLV564" s="20"/>
      <c r="WLW564" s="20"/>
      <c r="WLX564" s="45"/>
      <c r="WMD564" s="20"/>
      <c r="WME564" s="20"/>
      <c r="WMF564" s="45"/>
      <c r="WML564" s="20"/>
      <c r="WMM564" s="20"/>
      <c r="WMN564" s="45"/>
      <c r="WMT564" s="20"/>
      <c r="WMU564" s="20"/>
      <c r="WMV564" s="45"/>
      <c r="WNB564" s="20"/>
      <c r="WNC564" s="20"/>
      <c r="WND564" s="45"/>
      <c r="WNJ564" s="20"/>
      <c r="WNK564" s="20"/>
      <c r="WNL564" s="45"/>
      <c r="WNR564" s="20"/>
      <c r="WNS564" s="20"/>
      <c r="WNT564" s="45"/>
      <c r="WNZ564" s="20"/>
      <c r="WOA564" s="20"/>
      <c r="WOB564" s="45"/>
      <c r="WOH564" s="20"/>
      <c r="WOI564" s="20"/>
      <c r="WOJ564" s="45"/>
      <c r="WOP564" s="20"/>
      <c r="WOQ564" s="20"/>
      <c r="WOR564" s="45"/>
      <c r="WOX564" s="20"/>
      <c r="WOY564" s="20"/>
      <c r="WOZ564" s="45"/>
      <c r="WPF564" s="20"/>
      <c r="WPG564" s="20"/>
      <c r="WPH564" s="45"/>
      <c r="WPN564" s="20"/>
      <c r="WPO564" s="20"/>
      <c r="WPP564" s="45"/>
      <c r="WPV564" s="20"/>
      <c r="WPW564" s="20"/>
      <c r="WPX564" s="45"/>
      <c r="WQD564" s="20"/>
      <c r="WQE564" s="20"/>
      <c r="WQF564" s="45"/>
      <c r="WQL564" s="20"/>
      <c r="WQM564" s="20"/>
      <c r="WQN564" s="45"/>
      <c r="WQT564" s="20"/>
      <c r="WQU564" s="20"/>
      <c r="WQV564" s="45"/>
      <c r="WRB564" s="20"/>
      <c r="WRC564" s="20"/>
      <c r="WRD564" s="45"/>
      <c r="WRJ564" s="20"/>
      <c r="WRK564" s="20"/>
      <c r="WRL564" s="45"/>
      <c r="WRR564" s="20"/>
      <c r="WRS564" s="20"/>
      <c r="WRT564" s="45"/>
      <c r="WRZ564" s="20"/>
      <c r="WSA564" s="20"/>
      <c r="WSB564" s="45"/>
      <c r="WSH564" s="20"/>
      <c r="WSI564" s="20"/>
      <c r="WSJ564" s="45"/>
      <c r="WSP564" s="20"/>
      <c r="WSQ564" s="20"/>
      <c r="WSR564" s="45"/>
      <c r="WSX564" s="20"/>
      <c r="WSY564" s="20"/>
      <c r="WSZ564" s="45"/>
      <c r="WTF564" s="20"/>
      <c r="WTG564" s="20"/>
      <c r="WTH564" s="45"/>
      <c r="WTN564" s="20"/>
      <c r="WTO564" s="20"/>
      <c r="WTP564" s="45"/>
      <c r="WTV564" s="20"/>
      <c r="WTW564" s="20"/>
      <c r="WTX564" s="45"/>
      <c r="WUD564" s="20"/>
      <c r="WUE564" s="20"/>
      <c r="WUF564" s="45"/>
      <c r="WUL564" s="20"/>
      <c r="WUM564" s="20"/>
      <c r="WUN564" s="45"/>
      <c r="WUT564" s="20"/>
      <c r="WUU564" s="20"/>
      <c r="WUV564" s="45"/>
      <c r="WVB564" s="20"/>
      <c r="WVC564" s="20"/>
      <c r="WVD564" s="45"/>
      <c r="WVJ564" s="20"/>
      <c r="WVK564" s="20"/>
      <c r="WVL564" s="45"/>
      <c r="WVR564" s="20"/>
      <c r="WVS564" s="20"/>
      <c r="WVT564" s="45"/>
      <c r="WVZ564" s="20"/>
      <c r="WWA564" s="20"/>
      <c r="WWB564" s="45"/>
      <c r="WWH564" s="20"/>
      <c r="WWI564" s="20"/>
      <c r="WWJ564" s="45"/>
      <c r="WWP564" s="20"/>
      <c r="WWQ564" s="20"/>
      <c r="WWR564" s="45"/>
      <c r="WWX564" s="20"/>
      <c r="WWY564" s="20"/>
      <c r="WWZ564" s="45"/>
      <c r="WXF564" s="20"/>
      <c r="WXG564" s="20"/>
      <c r="WXH564" s="45"/>
      <c r="WXN564" s="20"/>
      <c r="WXO564" s="20"/>
      <c r="WXP564" s="45"/>
      <c r="WXV564" s="20"/>
      <c r="WXW564" s="20"/>
      <c r="WXX564" s="45"/>
      <c r="WYD564" s="20"/>
      <c r="WYE564" s="20"/>
      <c r="WYF564" s="45"/>
      <c r="WYL564" s="20"/>
      <c r="WYM564" s="20"/>
      <c r="WYN564" s="45"/>
      <c r="WYT564" s="20"/>
      <c r="WYU564" s="20"/>
      <c r="WYV564" s="45"/>
      <c r="WZB564" s="20"/>
      <c r="WZC564" s="20"/>
      <c r="WZD564" s="45"/>
      <c r="WZJ564" s="20"/>
      <c r="WZK564" s="20"/>
      <c r="WZL564" s="45"/>
      <c r="WZR564" s="20"/>
      <c r="WZS564" s="20"/>
      <c r="WZT564" s="45"/>
      <c r="WZZ564" s="20"/>
      <c r="XAA564" s="20"/>
      <c r="XAB564" s="45"/>
      <c r="XAH564" s="20"/>
      <c r="XAI564" s="20"/>
      <c r="XAJ564" s="45"/>
      <c r="XAP564" s="20"/>
      <c r="XAQ564" s="20"/>
      <c r="XAR564" s="45"/>
      <c r="XAX564" s="20"/>
      <c r="XAY564" s="20"/>
      <c r="XAZ564" s="45"/>
      <c r="XBF564" s="20"/>
      <c r="XBG564" s="20"/>
      <c r="XBH564" s="45"/>
      <c r="XBN564" s="20"/>
      <c r="XBO564" s="20"/>
      <c r="XBP564" s="45"/>
      <c r="XBV564" s="20"/>
      <c r="XBW564" s="20"/>
      <c r="XBX564" s="45"/>
      <c r="XCD564" s="20"/>
      <c r="XCE564" s="20"/>
      <c r="XCF564" s="45"/>
      <c r="XCL564" s="20"/>
      <c r="XCM564" s="20"/>
      <c r="XCN564" s="45"/>
      <c r="XCT564" s="20"/>
      <c r="XCU564" s="20"/>
      <c r="XCV564" s="45"/>
      <c r="XDB564" s="20"/>
      <c r="XDC564" s="20"/>
      <c r="XDD564" s="45"/>
      <c r="XDJ564" s="20"/>
      <c r="XDK564" s="20"/>
      <c r="XDL564" s="45"/>
      <c r="XDR564" s="20"/>
      <c r="XDS564" s="20"/>
      <c r="XDT564" s="45"/>
      <c r="XDZ564" s="20"/>
      <c r="XEA564" s="20"/>
      <c r="XEB564" s="45"/>
      <c r="XEH564" s="20"/>
      <c r="XEI564" s="20"/>
      <c r="XEJ564" s="45"/>
      <c r="XEP564" s="20"/>
      <c r="XEQ564" s="20"/>
      <c r="XER564" s="45"/>
      <c r="XEX564" s="20"/>
      <c r="XEY564" s="20"/>
      <c r="XEZ564" s="45"/>
    </row>
    <row r="565" spans="2:1020 1026:2044 2050:3068 3074:4092 4098:5116 5122:6140 6146:7164 7170:8188 8194:9212 9218:10236 10242:11260 11266:12284 12290:13308 13314:14332 14338:15356 15362:16380" ht="15.75" customHeight="1">
      <c r="B565" s="9"/>
      <c r="C565" s="9"/>
      <c r="D565" s="9"/>
      <c r="E565" s="9"/>
      <c r="F565" s="9"/>
      <c r="G565" s="9"/>
      <c r="H565" s="9"/>
      <c r="I565" s="9"/>
      <c r="J565" s="20"/>
      <c r="K565" s="20"/>
      <c r="L565" s="45"/>
      <c r="R565" s="20"/>
      <c r="S565" s="20"/>
      <c r="T565" s="45"/>
      <c r="Z565" s="20"/>
      <c r="AA565" s="20"/>
      <c r="AB565" s="45"/>
      <c r="AH565" s="20"/>
      <c r="AI565" s="20"/>
      <c r="AJ565" s="45"/>
      <c r="AP565" s="20"/>
      <c r="AQ565" s="20"/>
      <c r="AR565" s="45"/>
      <c r="AX565" s="20"/>
      <c r="AY565" s="20"/>
      <c r="AZ565" s="45"/>
      <c r="BF565" s="20"/>
      <c r="BG565" s="20"/>
      <c r="BH565" s="45"/>
      <c r="BN565" s="20"/>
      <c r="BO565" s="20"/>
      <c r="BP565" s="45"/>
      <c r="BV565" s="20"/>
      <c r="BW565" s="20"/>
      <c r="BX565" s="45"/>
      <c r="CD565" s="20"/>
      <c r="CE565" s="20"/>
      <c r="CF565" s="45"/>
      <c r="CL565" s="20"/>
      <c r="CM565" s="20"/>
      <c r="CN565" s="45"/>
      <c r="CT565" s="20"/>
      <c r="CU565" s="20"/>
      <c r="CV565" s="45"/>
      <c r="DB565" s="20"/>
      <c r="DC565" s="20"/>
      <c r="DD565" s="45"/>
      <c r="DJ565" s="20"/>
      <c r="DK565" s="20"/>
      <c r="DL565" s="45"/>
      <c r="DR565" s="20"/>
      <c r="DS565" s="20"/>
      <c r="DT565" s="45"/>
      <c r="DZ565" s="20"/>
      <c r="EA565" s="20"/>
      <c r="EB565" s="45"/>
      <c r="EH565" s="20"/>
      <c r="EI565" s="20"/>
      <c r="EJ565" s="45"/>
      <c r="EP565" s="20"/>
      <c r="EQ565" s="20"/>
      <c r="ER565" s="45"/>
      <c r="EX565" s="20"/>
      <c r="EY565" s="20"/>
      <c r="EZ565" s="45"/>
      <c r="FF565" s="20"/>
      <c r="FG565" s="20"/>
      <c r="FH565" s="45"/>
      <c r="FN565" s="20"/>
      <c r="FO565" s="20"/>
      <c r="FP565" s="45"/>
      <c r="FV565" s="20"/>
      <c r="FW565" s="20"/>
      <c r="FX565" s="45"/>
      <c r="GD565" s="20"/>
      <c r="GE565" s="20"/>
      <c r="GF565" s="45"/>
      <c r="GL565" s="20"/>
      <c r="GM565" s="20"/>
      <c r="GN565" s="45"/>
      <c r="GT565" s="20"/>
      <c r="GU565" s="20"/>
      <c r="GV565" s="45"/>
      <c r="HB565" s="20"/>
      <c r="HC565" s="20"/>
      <c r="HD565" s="45"/>
      <c r="HJ565" s="20"/>
      <c r="HK565" s="20"/>
      <c r="HL565" s="45"/>
      <c r="HR565" s="20"/>
      <c r="HS565" s="20"/>
      <c r="HT565" s="45"/>
      <c r="HZ565" s="20"/>
      <c r="IA565" s="20"/>
      <c r="IB565" s="45"/>
      <c r="IH565" s="20"/>
      <c r="II565" s="20"/>
      <c r="IJ565" s="45"/>
      <c r="IP565" s="20"/>
      <c r="IQ565" s="20"/>
      <c r="IR565" s="45"/>
      <c r="IX565" s="20"/>
      <c r="IY565" s="20"/>
      <c r="IZ565" s="45"/>
      <c r="JF565" s="20"/>
      <c r="JG565" s="20"/>
      <c r="JH565" s="45"/>
      <c r="JN565" s="20"/>
      <c r="JO565" s="20"/>
      <c r="JP565" s="45"/>
      <c r="JV565" s="20"/>
      <c r="JW565" s="20"/>
      <c r="JX565" s="45"/>
      <c r="KD565" s="20"/>
      <c r="KE565" s="20"/>
      <c r="KF565" s="45"/>
      <c r="KL565" s="20"/>
      <c r="KM565" s="20"/>
      <c r="KN565" s="45"/>
      <c r="KT565" s="20"/>
      <c r="KU565" s="20"/>
      <c r="KV565" s="45"/>
      <c r="LB565" s="20"/>
      <c r="LC565" s="20"/>
      <c r="LD565" s="45"/>
      <c r="LJ565" s="20"/>
      <c r="LK565" s="20"/>
      <c r="LL565" s="45"/>
      <c r="LR565" s="20"/>
      <c r="LS565" s="20"/>
      <c r="LT565" s="45"/>
      <c r="LZ565" s="20"/>
      <c r="MA565" s="20"/>
      <c r="MB565" s="45"/>
      <c r="MH565" s="20"/>
      <c r="MI565" s="20"/>
      <c r="MJ565" s="45"/>
      <c r="MP565" s="20"/>
      <c r="MQ565" s="20"/>
      <c r="MR565" s="45"/>
      <c r="MX565" s="20"/>
      <c r="MY565" s="20"/>
      <c r="MZ565" s="45"/>
      <c r="NF565" s="20"/>
      <c r="NG565" s="20"/>
      <c r="NH565" s="45"/>
      <c r="NN565" s="20"/>
      <c r="NO565" s="20"/>
      <c r="NP565" s="45"/>
      <c r="NV565" s="20"/>
      <c r="NW565" s="20"/>
      <c r="NX565" s="45"/>
      <c r="OD565" s="20"/>
      <c r="OE565" s="20"/>
      <c r="OF565" s="45"/>
      <c r="OL565" s="20"/>
      <c r="OM565" s="20"/>
      <c r="ON565" s="45"/>
      <c r="OT565" s="20"/>
      <c r="OU565" s="20"/>
      <c r="OV565" s="45"/>
      <c r="PB565" s="20"/>
      <c r="PC565" s="20"/>
      <c r="PD565" s="45"/>
      <c r="PJ565" s="20"/>
      <c r="PK565" s="20"/>
      <c r="PL565" s="45"/>
      <c r="PR565" s="20"/>
      <c r="PS565" s="20"/>
      <c r="PT565" s="45"/>
      <c r="PZ565" s="20"/>
      <c r="QA565" s="20"/>
      <c r="QB565" s="45"/>
      <c r="QH565" s="20"/>
      <c r="QI565" s="20"/>
      <c r="QJ565" s="45"/>
      <c r="QP565" s="20"/>
      <c r="QQ565" s="20"/>
      <c r="QR565" s="45"/>
      <c r="QX565" s="20"/>
      <c r="QY565" s="20"/>
      <c r="QZ565" s="45"/>
      <c r="RF565" s="20"/>
      <c r="RG565" s="20"/>
      <c r="RH565" s="45"/>
      <c r="RN565" s="20"/>
      <c r="RO565" s="20"/>
      <c r="RP565" s="45"/>
      <c r="RV565" s="20"/>
      <c r="RW565" s="20"/>
      <c r="RX565" s="45"/>
      <c r="SD565" s="20"/>
      <c r="SE565" s="20"/>
      <c r="SF565" s="45"/>
      <c r="SL565" s="20"/>
      <c r="SM565" s="20"/>
      <c r="SN565" s="45"/>
      <c r="ST565" s="20"/>
      <c r="SU565" s="20"/>
      <c r="SV565" s="45"/>
      <c r="TB565" s="20"/>
      <c r="TC565" s="20"/>
      <c r="TD565" s="45"/>
      <c r="TJ565" s="20"/>
      <c r="TK565" s="20"/>
      <c r="TL565" s="45"/>
      <c r="TR565" s="20"/>
      <c r="TS565" s="20"/>
      <c r="TT565" s="45"/>
      <c r="TZ565" s="20"/>
      <c r="UA565" s="20"/>
      <c r="UB565" s="45"/>
      <c r="UH565" s="20"/>
      <c r="UI565" s="20"/>
      <c r="UJ565" s="45"/>
      <c r="UP565" s="20"/>
      <c r="UQ565" s="20"/>
      <c r="UR565" s="45"/>
      <c r="UX565" s="20"/>
      <c r="UY565" s="20"/>
      <c r="UZ565" s="45"/>
      <c r="VF565" s="20"/>
      <c r="VG565" s="20"/>
      <c r="VH565" s="45"/>
      <c r="VN565" s="20"/>
      <c r="VO565" s="20"/>
      <c r="VP565" s="45"/>
      <c r="VV565" s="20"/>
      <c r="VW565" s="20"/>
      <c r="VX565" s="45"/>
      <c r="WD565" s="20"/>
      <c r="WE565" s="20"/>
      <c r="WF565" s="45"/>
      <c r="WL565" s="20"/>
      <c r="WM565" s="20"/>
      <c r="WN565" s="45"/>
      <c r="WT565" s="20"/>
      <c r="WU565" s="20"/>
      <c r="WV565" s="45"/>
      <c r="XB565" s="20"/>
      <c r="XC565" s="20"/>
      <c r="XD565" s="45"/>
      <c r="XJ565" s="20"/>
      <c r="XK565" s="20"/>
      <c r="XL565" s="45"/>
      <c r="XR565" s="20"/>
      <c r="XS565" s="20"/>
      <c r="XT565" s="45"/>
      <c r="XZ565" s="20"/>
      <c r="YA565" s="20"/>
      <c r="YB565" s="45"/>
      <c r="YH565" s="20"/>
      <c r="YI565" s="20"/>
      <c r="YJ565" s="45"/>
      <c r="YP565" s="20"/>
      <c r="YQ565" s="20"/>
      <c r="YR565" s="45"/>
      <c r="YX565" s="20"/>
      <c r="YY565" s="20"/>
      <c r="YZ565" s="45"/>
      <c r="ZF565" s="20"/>
      <c r="ZG565" s="20"/>
      <c r="ZH565" s="45"/>
      <c r="ZN565" s="20"/>
      <c r="ZO565" s="20"/>
      <c r="ZP565" s="45"/>
      <c r="ZV565" s="20"/>
      <c r="ZW565" s="20"/>
      <c r="ZX565" s="45"/>
      <c r="AAD565" s="20"/>
      <c r="AAE565" s="20"/>
      <c r="AAF565" s="45"/>
      <c r="AAL565" s="20"/>
      <c r="AAM565" s="20"/>
      <c r="AAN565" s="45"/>
      <c r="AAT565" s="20"/>
      <c r="AAU565" s="20"/>
      <c r="AAV565" s="45"/>
      <c r="ABB565" s="20"/>
      <c r="ABC565" s="20"/>
      <c r="ABD565" s="45"/>
      <c r="ABJ565" s="20"/>
      <c r="ABK565" s="20"/>
      <c r="ABL565" s="45"/>
      <c r="ABR565" s="20"/>
      <c r="ABS565" s="20"/>
      <c r="ABT565" s="45"/>
      <c r="ABZ565" s="20"/>
      <c r="ACA565" s="20"/>
      <c r="ACB565" s="45"/>
      <c r="ACH565" s="20"/>
      <c r="ACI565" s="20"/>
      <c r="ACJ565" s="45"/>
      <c r="ACP565" s="20"/>
      <c r="ACQ565" s="20"/>
      <c r="ACR565" s="45"/>
      <c r="ACX565" s="20"/>
      <c r="ACY565" s="20"/>
      <c r="ACZ565" s="45"/>
      <c r="ADF565" s="20"/>
      <c r="ADG565" s="20"/>
      <c r="ADH565" s="45"/>
      <c r="ADN565" s="20"/>
      <c r="ADO565" s="20"/>
      <c r="ADP565" s="45"/>
      <c r="ADV565" s="20"/>
      <c r="ADW565" s="20"/>
      <c r="ADX565" s="45"/>
      <c r="AED565" s="20"/>
      <c r="AEE565" s="20"/>
      <c r="AEF565" s="45"/>
      <c r="AEL565" s="20"/>
      <c r="AEM565" s="20"/>
      <c r="AEN565" s="45"/>
      <c r="AET565" s="20"/>
      <c r="AEU565" s="20"/>
      <c r="AEV565" s="45"/>
      <c r="AFB565" s="20"/>
      <c r="AFC565" s="20"/>
      <c r="AFD565" s="45"/>
      <c r="AFJ565" s="20"/>
      <c r="AFK565" s="20"/>
      <c r="AFL565" s="45"/>
      <c r="AFR565" s="20"/>
      <c r="AFS565" s="20"/>
      <c r="AFT565" s="45"/>
      <c r="AFZ565" s="20"/>
      <c r="AGA565" s="20"/>
      <c r="AGB565" s="45"/>
      <c r="AGH565" s="20"/>
      <c r="AGI565" s="20"/>
      <c r="AGJ565" s="45"/>
      <c r="AGP565" s="20"/>
      <c r="AGQ565" s="20"/>
      <c r="AGR565" s="45"/>
      <c r="AGX565" s="20"/>
      <c r="AGY565" s="20"/>
      <c r="AGZ565" s="45"/>
      <c r="AHF565" s="20"/>
      <c r="AHG565" s="20"/>
      <c r="AHH565" s="45"/>
      <c r="AHN565" s="20"/>
      <c r="AHO565" s="20"/>
      <c r="AHP565" s="45"/>
      <c r="AHV565" s="20"/>
      <c r="AHW565" s="20"/>
      <c r="AHX565" s="45"/>
      <c r="AID565" s="20"/>
      <c r="AIE565" s="20"/>
      <c r="AIF565" s="45"/>
      <c r="AIL565" s="20"/>
      <c r="AIM565" s="20"/>
      <c r="AIN565" s="45"/>
      <c r="AIT565" s="20"/>
      <c r="AIU565" s="20"/>
      <c r="AIV565" s="45"/>
      <c r="AJB565" s="20"/>
      <c r="AJC565" s="20"/>
      <c r="AJD565" s="45"/>
      <c r="AJJ565" s="20"/>
      <c r="AJK565" s="20"/>
      <c r="AJL565" s="45"/>
      <c r="AJR565" s="20"/>
      <c r="AJS565" s="20"/>
      <c r="AJT565" s="45"/>
      <c r="AJZ565" s="20"/>
      <c r="AKA565" s="20"/>
      <c r="AKB565" s="45"/>
      <c r="AKH565" s="20"/>
      <c r="AKI565" s="20"/>
      <c r="AKJ565" s="45"/>
      <c r="AKP565" s="20"/>
      <c r="AKQ565" s="20"/>
      <c r="AKR565" s="45"/>
      <c r="AKX565" s="20"/>
      <c r="AKY565" s="20"/>
      <c r="AKZ565" s="45"/>
      <c r="ALF565" s="20"/>
      <c r="ALG565" s="20"/>
      <c r="ALH565" s="45"/>
      <c r="ALN565" s="20"/>
      <c r="ALO565" s="20"/>
      <c r="ALP565" s="45"/>
      <c r="ALV565" s="20"/>
      <c r="ALW565" s="20"/>
      <c r="ALX565" s="45"/>
      <c r="AMD565" s="20"/>
      <c r="AME565" s="20"/>
      <c r="AMF565" s="45"/>
      <c r="AML565" s="20"/>
      <c r="AMM565" s="20"/>
      <c r="AMN565" s="45"/>
      <c r="AMT565" s="20"/>
      <c r="AMU565" s="20"/>
      <c r="AMV565" s="45"/>
      <c r="ANB565" s="20"/>
      <c r="ANC565" s="20"/>
      <c r="AND565" s="45"/>
      <c r="ANJ565" s="20"/>
      <c r="ANK565" s="20"/>
      <c r="ANL565" s="45"/>
      <c r="ANR565" s="20"/>
      <c r="ANS565" s="20"/>
      <c r="ANT565" s="45"/>
      <c r="ANZ565" s="20"/>
      <c r="AOA565" s="20"/>
      <c r="AOB565" s="45"/>
      <c r="AOH565" s="20"/>
      <c r="AOI565" s="20"/>
      <c r="AOJ565" s="45"/>
      <c r="AOP565" s="20"/>
      <c r="AOQ565" s="20"/>
      <c r="AOR565" s="45"/>
      <c r="AOX565" s="20"/>
      <c r="AOY565" s="20"/>
      <c r="AOZ565" s="45"/>
      <c r="APF565" s="20"/>
      <c r="APG565" s="20"/>
      <c r="APH565" s="45"/>
      <c r="APN565" s="20"/>
      <c r="APO565" s="20"/>
      <c r="APP565" s="45"/>
      <c r="APV565" s="20"/>
      <c r="APW565" s="20"/>
      <c r="APX565" s="45"/>
      <c r="AQD565" s="20"/>
      <c r="AQE565" s="20"/>
      <c r="AQF565" s="45"/>
      <c r="AQL565" s="20"/>
      <c r="AQM565" s="20"/>
      <c r="AQN565" s="45"/>
      <c r="AQT565" s="20"/>
      <c r="AQU565" s="20"/>
      <c r="AQV565" s="45"/>
      <c r="ARB565" s="20"/>
      <c r="ARC565" s="20"/>
      <c r="ARD565" s="45"/>
      <c r="ARJ565" s="20"/>
      <c r="ARK565" s="20"/>
      <c r="ARL565" s="45"/>
      <c r="ARR565" s="20"/>
      <c r="ARS565" s="20"/>
      <c r="ART565" s="45"/>
      <c r="ARZ565" s="20"/>
      <c r="ASA565" s="20"/>
      <c r="ASB565" s="45"/>
      <c r="ASH565" s="20"/>
      <c r="ASI565" s="20"/>
      <c r="ASJ565" s="45"/>
      <c r="ASP565" s="20"/>
      <c r="ASQ565" s="20"/>
      <c r="ASR565" s="45"/>
      <c r="ASX565" s="20"/>
      <c r="ASY565" s="20"/>
      <c r="ASZ565" s="45"/>
      <c r="ATF565" s="20"/>
      <c r="ATG565" s="20"/>
      <c r="ATH565" s="45"/>
      <c r="ATN565" s="20"/>
      <c r="ATO565" s="20"/>
      <c r="ATP565" s="45"/>
      <c r="ATV565" s="20"/>
      <c r="ATW565" s="20"/>
      <c r="ATX565" s="45"/>
      <c r="AUD565" s="20"/>
      <c r="AUE565" s="20"/>
      <c r="AUF565" s="45"/>
      <c r="AUL565" s="20"/>
      <c r="AUM565" s="20"/>
      <c r="AUN565" s="45"/>
      <c r="AUT565" s="20"/>
      <c r="AUU565" s="20"/>
      <c r="AUV565" s="45"/>
      <c r="AVB565" s="20"/>
      <c r="AVC565" s="20"/>
      <c r="AVD565" s="45"/>
      <c r="AVJ565" s="20"/>
      <c r="AVK565" s="20"/>
      <c r="AVL565" s="45"/>
      <c r="AVR565" s="20"/>
      <c r="AVS565" s="20"/>
      <c r="AVT565" s="45"/>
      <c r="AVZ565" s="20"/>
      <c r="AWA565" s="20"/>
      <c r="AWB565" s="45"/>
      <c r="AWH565" s="20"/>
      <c r="AWI565" s="20"/>
      <c r="AWJ565" s="45"/>
      <c r="AWP565" s="20"/>
      <c r="AWQ565" s="20"/>
      <c r="AWR565" s="45"/>
      <c r="AWX565" s="20"/>
      <c r="AWY565" s="20"/>
      <c r="AWZ565" s="45"/>
      <c r="AXF565" s="20"/>
      <c r="AXG565" s="20"/>
      <c r="AXH565" s="45"/>
      <c r="AXN565" s="20"/>
      <c r="AXO565" s="20"/>
      <c r="AXP565" s="45"/>
      <c r="AXV565" s="20"/>
      <c r="AXW565" s="20"/>
      <c r="AXX565" s="45"/>
      <c r="AYD565" s="20"/>
      <c r="AYE565" s="20"/>
      <c r="AYF565" s="45"/>
      <c r="AYL565" s="20"/>
      <c r="AYM565" s="20"/>
      <c r="AYN565" s="45"/>
      <c r="AYT565" s="20"/>
      <c r="AYU565" s="20"/>
      <c r="AYV565" s="45"/>
      <c r="AZB565" s="20"/>
      <c r="AZC565" s="20"/>
      <c r="AZD565" s="45"/>
      <c r="AZJ565" s="20"/>
      <c r="AZK565" s="20"/>
      <c r="AZL565" s="45"/>
      <c r="AZR565" s="20"/>
      <c r="AZS565" s="20"/>
      <c r="AZT565" s="45"/>
      <c r="AZZ565" s="20"/>
      <c r="BAA565" s="20"/>
      <c r="BAB565" s="45"/>
      <c r="BAH565" s="20"/>
      <c r="BAI565" s="20"/>
      <c r="BAJ565" s="45"/>
      <c r="BAP565" s="20"/>
      <c r="BAQ565" s="20"/>
      <c r="BAR565" s="45"/>
      <c r="BAX565" s="20"/>
      <c r="BAY565" s="20"/>
      <c r="BAZ565" s="45"/>
      <c r="BBF565" s="20"/>
      <c r="BBG565" s="20"/>
      <c r="BBH565" s="45"/>
      <c r="BBN565" s="20"/>
      <c r="BBO565" s="20"/>
      <c r="BBP565" s="45"/>
      <c r="BBV565" s="20"/>
      <c r="BBW565" s="20"/>
      <c r="BBX565" s="45"/>
      <c r="BCD565" s="20"/>
      <c r="BCE565" s="20"/>
      <c r="BCF565" s="45"/>
      <c r="BCL565" s="20"/>
      <c r="BCM565" s="20"/>
      <c r="BCN565" s="45"/>
      <c r="BCT565" s="20"/>
      <c r="BCU565" s="20"/>
      <c r="BCV565" s="45"/>
      <c r="BDB565" s="20"/>
      <c r="BDC565" s="20"/>
      <c r="BDD565" s="45"/>
      <c r="BDJ565" s="20"/>
      <c r="BDK565" s="20"/>
      <c r="BDL565" s="45"/>
      <c r="BDR565" s="20"/>
      <c r="BDS565" s="20"/>
      <c r="BDT565" s="45"/>
      <c r="BDZ565" s="20"/>
      <c r="BEA565" s="20"/>
      <c r="BEB565" s="45"/>
      <c r="BEH565" s="20"/>
      <c r="BEI565" s="20"/>
      <c r="BEJ565" s="45"/>
      <c r="BEP565" s="20"/>
      <c r="BEQ565" s="20"/>
      <c r="BER565" s="45"/>
      <c r="BEX565" s="20"/>
      <c r="BEY565" s="20"/>
      <c r="BEZ565" s="45"/>
      <c r="BFF565" s="20"/>
      <c r="BFG565" s="20"/>
      <c r="BFH565" s="45"/>
      <c r="BFN565" s="20"/>
      <c r="BFO565" s="20"/>
      <c r="BFP565" s="45"/>
      <c r="BFV565" s="20"/>
      <c r="BFW565" s="20"/>
      <c r="BFX565" s="45"/>
      <c r="BGD565" s="20"/>
      <c r="BGE565" s="20"/>
      <c r="BGF565" s="45"/>
      <c r="BGL565" s="20"/>
      <c r="BGM565" s="20"/>
      <c r="BGN565" s="45"/>
      <c r="BGT565" s="20"/>
      <c r="BGU565" s="20"/>
      <c r="BGV565" s="45"/>
      <c r="BHB565" s="20"/>
      <c r="BHC565" s="20"/>
      <c r="BHD565" s="45"/>
      <c r="BHJ565" s="20"/>
      <c r="BHK565" s="20"/>
      <c r="BHL565" s="45"/>
      <c r="BHR565" s="20"/>
      <c r="BHS565" s="20"/>
      <c r="BHT565" s="45"/>
      <c r="BHZ565" s="20"/>
      <c r="BIA565" s="20"/>
      <c r="BIB565" s="45"/>
      <c r="BIH565" s="20"/>
      <c r="BII565" s="20"/>
      <c r="BIJ565" s="45"/>
      <c r="BIP565" s="20"/>
      <c r="BIQ565" s="20"/>
      <c r="BIR565" s="45"/>
      <c r="BIX565" s="20"/>
      <c r="BIY565" s="20"/>
      <c r="BIZ565" s="45"/>
      <c r="BJF565" s="20"/>
      <c r="BJG565" s="20"/>
      <c r="BJH565" s="45"/>
      <c r="BJN565" s="20"/>
      <c r="BJO565" s="20"/>
      <c r="BJP565" s="45"/>
      <c r="BJV565" s="20"/>
      <c r="BJW565" s="20"/>
      <c r="BJX565" s="45"/>
      <c r="BKD565" s="20"/>
      <c r="BKE565" s="20"/>
      <c r="BKF565" s="45"/>
      <c r="BKL565" s="20"/>
      <c r="BKM565" s="20"/>
      <c r="BKN565" s="45"/>
      <c r="BKT565" s="20"/>
      <c r="BKU565" s="20"/>
      <c r="BKV565" s="45"/>
      <c r="BLB565" s="20"/>
      <c r="BLC565" s="20"/>
      <c r="BLD565" s="45"/>
      <c r="BLJ565" s="20"/>
      <c r="BLK565" s="20"/>
      <c r="BLL565" s="45"/>
      <c r="BLR565" s="20"/>
      <c r="BLS565" s="20"/>
      <c r="BLT565" s="45"/>
      <c r="BLZ565" s="20"/>
      <c r="BMA565" s="20"/>
      <c r="BMB565" s="45"/>
      <c r="BMH565" s="20"/>
      <c r="BMI565" s="20"/>
      <c r="BMJ565" s="45"/>
      <c r="BMP565" s="20"/>
      <c r="BMQ565" s="20"/>
      <c r="BMR565" s="45"/>
      <c r="BMX565" s="20"/>
      <c r="BMY565" s="20"/>
      <c r="BMZ565" s="45"/>
      <c r="BNF565" s="20"/>
      <c r="BNG565" s="20"/>
      <c r="BNH565" s="45"/>
      <c r="BNN565" s="20"/>
      <c r="BNO565" s="20"/>
      <c r="BNP565" s="45"/>
      <c r="BNV565" s="20"/>
      <c r="BNW565" s="20"/>
      <c r="BNX565" s="45"/>
      <c r="BOD565" s="20"/>
      <c r="BOE565" s="20"/>
      <c r="BOF565" s="45"/>
      <c r="BOL565" s="20"/>
      <c r="BOM565" s="20"/>
      <c r="BON565" s="45"/>
      <c r="BOT565" s="20"/>
      <c r="BOU565" s="20"/>
      <c r="BOV565" s="45"/>
      <c r="BPB565" s="20"/>
      <c r="BPC565" s="20"/>
      <c r="BPD565" s="45"/>
      <c r="BPJ565" s="20"/>
      <c r="BPK565" s="20"/>
      <c r="BPL565" s="45"/>
      <c r="BPR565" s="20"/>
      <c r="BPS565" s="20"/>
      <c r="BPT565" s="45"/>
      <c r="BPZ565" s="20"/>
      <c r="BQA565" s="20"/>
      <c r="BQB565" s="45"/>
      <c r="BQH565" s="20"/>
      <c r="BQI565" s="20"/>
      <c r="BQJ565" s="45"/>
      <c r="BQP565" s="20"/>
      <c r="BQQ565" s="20"/>
      <c r="BQR565" s="45"/>
      <c r="BQX565" s="20"/>
      <c r="BQY565" s="20"/>
      <c r="BQZ565" s="45"/>
      <c r="BRF565" s="20"/>
      <c r="BRG565" s="20"/>
      <c r="BRH565" s="45"/>
      <c r="BRN565" s="20"/>
      <c r="BRO565" s="20"/>
      <c r="BRP565" s="45"/>
      <c r="BRV565" s="20"/>
      <c r="BRW565" s="20"/>
      <c r="BRX565" s="45"/>
      <c r="BSD565" s="20"/>
      <c r="BSE565" s="20"/>
      <c r="BSF565" s="45"/>
      <c r="BSL565" s="20"/>
      <c r="BSM565" s="20"/>
      <c r="BSN565" s="45"/>
      <c r="BST565" s="20"/>
      <c r="BSU565" s="20"/>
      <c r="BSV565" s="45"/>
      <c r="BTB565" s="20"/>
      <c r="BTC565" s="20"/>
      <c r="BTD565" s="45"/>
      <c r="BTJ565" s="20"/>
      <c r="BTK565" s="20"/>
      <c r="BTL565" s="45"/>
      <c r="BTR565" s="20"/>
      <c r="BTS565" s="20"/>
      <c r="BTT565" s="45"/>
      <c r="BTZ565" s="20"/>
      <c r="BUA565" s="20"/>
      <c r="BUB565" s="45"/>
      <c r="BUH565" s="20"/>
      <c r="BUI565" s="20"/>
      <c r="BUJ565" s="45"/>
      <c r="BUP565" s="20"/>
      <c r="BUQ565" s="20"/>
      <c r="BUR565" s="45"/>
      <c r="BUX565" s="20"/>
      <c r="BUY565" s="20"/>
      <c r="BUZ565" s="45"/>
      <c r="BVF565" s="20"/>
      <c r="BVG565" s="20"/>
      <c r="BVH565" s="45"/>
      <c r="BVN565" s="20"/>
      <c r="BVO565" s="20"/>
      <c r="BVP565" s="45"/>
      <c r="BVV565" s="20"/>
      <c r="BVW565" s="20"/>
      <c r="BVX565" s="45"/>
      <c r="BWD565" s="20"/>
      <c r="BWE565" s="20"/>
      <c r="BWF565" s="45"/>
      <c r="BWL565" s="20"/>
      <c r="BWM565" s="20"/>
      <c r="BWN565" s="45"/>
      <c r="BWT565" s="20"/>
      <c r="BWU565" s="20"/>
      <c r="BWV565" s="45"/>
      <c r="BXB565" s="20"/>
      <c r="BXC565" s="20"/>
      <c r="BXD565" s="45"/>
      <c r="BXJ565" s="20"/>
      <c r="BXK565" s="20"/>
      <c r="BXL565" s="45"/>
      <c r="BXR565" s="20"/>
      <c r="BXS565" s="20"/>
      <c r="BXT565" s="45"/>
      <c r="BXZ565" s="20"/>
      <c r="BYA565" s="20"/>
      <c r="BYB565" s="45"/>
      <c r="BYH565" s="20"/>
      <c r="BYI565" s="20"/>
      <c r="BYJ565" s="45"/>
      <c r="BYP565" s="20"/>
      <c r="BYQ565" s="20"/>
      <c r="BYR565" s="45"/>
      <c r="BYX565" s="20"/>
      <c r="BYY565" s="20"/>
      <c r="BYZ565" s="45"/>
      <c r="BZF565" s="20"/>
      <c r="BZG565" s="20"/>
      <c r="BZH565" s="45"/>
      <c r="BZN565" s="20"/>
      <c r="BZO565" s="20"/>
      <c r="BZP565" s="45"/>
      <c r="BZV565" s="20"/>
      <c r="BZW565" s="20"/>
      <c r="BZX565" s="45"/>
      <c r="CAD565" s="20"/>
      <c r="CAE565" s="20"/>
      <c r="CAF565" s="45"/>
      <c r="CAL565" s="20"/>
      <c r="CAM565" s="20"/>
      <c r="CAN565" s="45"/>
      <c r="CAT565" s="20"/>
      <c r="CAU565" s="20"/>
      <c r="CAV565" s="45"/>
      <c r="CBB565" s="20"/>
      <c r="CBC565" s="20"/>
      <c r="CBD565" s="45"/>
      <c r="CBJ565" s="20"/>
      <c r="CBK565" s="20"/>
      <c r="CBL565" s="45"/>
      <c r="CBR565" s="20"/>
      <c r="CBS565" s="20"/>
      <c r="CBT565" s="45"/>
      <c r="CBZ565" s="20"/>
      <c r="CCA565" s="20"/>
      <c r="CCB565" s="45"/>
      <c r="CCH565" s="20"/>
      <c r="CCI565" s="20"/>
      <c r="CCJ565" s="45"/>
      <c r="CCP565" s="20"/>
      <c r="CCQ565" s="20"/>
      <c r="CCR565" s="45"/>
      <c r="CCX565" s="20"/>
      <c r="CCY565" s="20"/>
      <c r="CCZ565" s="45"/>
      <c r="CDF565" s="20"/>
      <c r="CDG565" s="20"/>
      <c r="CDH565" s="45"/>
      <c r="CDN565" s="20"/>
      <c r="CDO565" s="20"/>
      <c r="CDP565" s="45"/>
      <c r="CDV565" s="20"/>
      <c r="CDW565" s="20"/>
      <c r="CDX565" s="45"/>
      <c r="CED565" s="20"/>
      <c r="CEE565" s="20"/>
      <c r="CEF565" s="45"/>
      <c r="CEL565" s="20"/>
      <c r="CEM565" s="20"/>
      <c r="CEN565" s="45"/>
      <c r="CET565" s="20"/>
      <c r="CEU565" s="20"/>
      <c r="CEV565" s="45"/>
      <c r="CFB565" s="20"/>
      <c r="CFC565" s="20"/>
      <c r="CFD565" s="45"/>
      <c r="CFJ565" s="20"/>
      <c r="CFK565" s="20"/>
      <c r="CFL565" s="45"/>
      <c r="CFR565" s="20"/>
      <c r="CFS565" s="20"/>
      <c r="CFT565" s="45"/>
      <c r="CFZ565" s="20"/>
      <c r="CGA565" s="20"/>
      <c r="CGB565" s="45"/>
      <c r="CGH565" s="20"/>
      <c r="CGI565" s="20"/>
      <c r="CGJ565" s="45"/>
      <c r="CGP565" s="20"/>
      <c r="CGQ565" s="20"/>
      <c r="CGR565" s="45"/>
      <c r="CGX565" s="20"/>
      <c r="CGY565" s="20"/>
      <c r="CGZ565" s="45"/>
      <c r="CHF565" s="20"/>
      <c r="CHG565" s="20"/>
      <c r="CHH565" s="45"/>
      <c r="CHN565" s="20"/>
      <c r="CHO565" s="20"/>
      <c r="CHP565" s="45"/>
      <c r="CHV565" s="20"/>
      <c r="CHW565" s="20"/>
      <c r="CHX565" s="45"/>
      <c r="CID565" s="20"/>
      <c r="CIE565" s="20"/>
      <c r="CIF565" s="45"/>
      <c r="CIL565" s="20"/>
      <c r="CIM565" s="20"/>
      <c r="CIN565" s="45"/>
      <c r="CIT565" s="20"/>
      <c r="CIU565" s="20"/>
      <c r="CIV565" s="45"/>
      <c r="CJB565" s="20"/>
      <c r="CJC565" s="20"/>
      <c r="CJD565" s="45"/>
      <c r="CJJ565" s="20"/>
      <c r="CJK565" s="20"/>
      <c r="CJL565" s="45"/>
      <c r="CJR565" s="20"/>
      <c r="CJS565" s="20"/>
      <c r="CJT565" s="45"/>
      <c r="CJZ565" s="20"/>
      <c r="CKA565" s="20"/>
      <c r="CKB565" s="45"/>
      <c r="CKH565" s="20"/>
      <c r="CKI565" s="20"/>
      <c r="CKJ565" s="45"/>
      <c r="CKP565" s="20"/>
      <c r="CKQ565" s="20"/>
      <c r="CKR565" s="45"/>
      <c r="CKX565" s="20"/>
      <c r="CKY565" s="20"/>
      <c r="CKZ565" s="45"/>
      <c r="CLF565" s="20"/>
      <c r="CLG565" s="20"/>
      <c r="CLH565" s="45"/>
      <c r="CLN565" s="20"/>
      <c r="CLO565" s="20"/>
      <c r="CLP565" s="45"/>
      <c r="CLV565" s="20"/>
      <c r="CLW565" s="20"/>
      <c r="CLX565" s="45"/>
      <c r="CMD565" s="20"/>
      <c r="CME565" s="20"/>
      <c r="CMF565" s="45"/>
      <c r="CML565" s="20"/>
      <c r="CMM565" s="20"/>
      <c r="CMN565" s="45"/>
      <c r="CMT565" s="20"/>
      <c r="CMU565" s="20"/>
      <c r="CMV565" s="45"/>
      <c r="CNB565" s="20"/>
      <c r="CNC565" s="20"/>
      <c r="CND565" s="45"/>
      <c r="CNJ565" s="20"/>
      <c r="CNK565" s="20"/>
      <c r="CNL565" s="45"/>
      <c r="CNR565" s="20"/>
      <c r="CNS565" s="20"/>
      <c r="CNT565" s="45"/>
      <c r="CNZ565" s="20"/>
      <c r="COA565" s="20"/>
      <c r="COB565" s="45"/>
      <c r="COH565" s="20"/>
      <c r="COI565" s="20"/>
      <c r="COJ565" s="45"/>
      <c r="COP565" s="20"/>
      <c r="COQ565" s="20"/>
      <c r="COR565" s="45"/>
      <c r="COX565" s="20"/>
      <c r="COY565" s="20"/>
      <c r="COZ565" s="45"/>
      <c r="CPF565" s="20"/>
      <c r="CPG565" s="20"/>
      <c r="CPH565" s="45"/>
      <c r="CPN565" s="20"/>
      <c r="CPO565" s="20"/>
      <c r="CPP565" s="45"/>
      <c r="CPV565" s="20"/>
      <c r="CPW565" s="20"/>
      <c r="CPX565" s="45"/>
      <c r="CQD565" s="20"/>
      <c r="CQE565" s="20"/>
      <c r="CQF565" s="45"/>
      <c r="CQL565" s="20"/>
      <c r="CQM565" s="20"/>
      <c r="CQN565" s="45"/>
      <c r="CQT565" s="20"/>
      <c r="CQU565" s="20"/>
      <c r="CQV565" s="45"/>
      <c r="CRB565" s="20"/>
      <c r="CRC565" s="20"/>
      <c r="CRD565" s="45"/>
      <c r="CRJ565" s="20"/>
      <c r="CRK565" s="20"/>
      <c r="CRL565" s="45"/>
      <c r="CRR565" s="20"/>
      <c r="CRS565" s="20"/>
      <c r="CRT565" s="45"/>
      <c r="CRZ565" s="20"/>
      <c r="CSA565" s="20"/>
      <c r="CSB565" s="45"/>
      <c r="CSH565" s="20"/>
      <c r="CSI565" s="20"/>
      <c r="CSJ565" s="45"/>
      <c r="CSP565" s="20"/>
      <c r="CSQ565" s="20"/>
      <c r="CSR565" s="45"/>
      <c r="CSX565" s="20"/>
      <c r="CSY565" s="20"/>
      <c r="CSZ565" s="45"/>
      <c r="CTF565" s="20"/>
      <c r="CTG565" s="20"/>
      <c r="CTH565" s="45"/>
      <c r="CTN565" s="20"/>
      <c r="CTO565" s="20"/>
      <c r="CTP565" s="45"/>
      <c r="CTV565" s="20"/>
      <c r="CTW565" s="20"/>
      <c r="CTX565" s="45"/>
      <c r="CUD565" s="20"/>
      <c r="CUE565" s="20"/>
      <c r="CUF565" s="45"/>
      <c r="CUL565" s="20"/>
      <c r="CUM565" s="20"/>
      <c r="CUN565" s="45"/>
      <c r="CUT565" s="20"/>
      <c r="CUU565" s="20"/>
      <c r="CUV565" s="45"/>
      <c r="CVB565" s="20"/>
      <c r="CVC565" s="20"/>
      <c r="CVD565" s="45"/>
      <c r="CVJ565" s="20"/>
      <c r="CVK565" s="20"/>
      <c r="CVL565" s="45"/>
      <c r="CVR565" s="20"/>
      <c r="CVS565" s="20"/>
      <c r="CVT565" s="45"/>
      <c r="CVZ565" s="20"/>
      <c r="CWA565" s="20"/>
      <c r="CWB565" s="45"/>
      <c r="CWH565" s="20"/>
      <c r="CWI565" s="20"/>
      <c r="CWJ565" s="45"/>
      <c r="CWP565" s="20"/>
      <c r="CWQ565" s="20"/>
      <c r="CWR565" s="45"/>
      <c r="CWX565" s="20"/>
      <c r="CWY565" s="20"/>
      <c r="CWZ565" s="45"/>
      <c r="CXF565" s="20"/>
      <c r="CXG565" s="20"/>
      <c r="CXH565" s="45"/>
      <c r="CXN565" s="20"/>
      <c r="CXO565" s="20"/>
      <c r="CXP565" s="45"/>
      <c r="CXV565" s="20"/>
      <c r="CXW565" s="20"/>
      <c r="CXX565" s="45"/>
      <c r="CYD565" s="20"/>
      <c r="CYE565" s="20"/>
      <c r="CYF565" s="45"/>
      <c r="CYL565" s="20"/>
      <c r="CYM565" s="20"/>
      <c r="CYN565" s="45"/>
      <c r="CYT565" s="20"/>
      <c r="CYU565" s="20"/>
      <c r="CYV565" s="45"/>
      <c r="CZB565" s="20"/>
      <c r="CZC565" s="20"/>
      <c r="CZD565" s="45"/>
      <c r="CZJ565" s="20"/>
      <c r="CZK565" s="20"/>
      <c r="CZL565" s="45"/>
      <c r="CZR565" s="20"/>
      <c r="CZS565" s="20"/>
      <c r="CZT565" s="45"/>
      <c r="CZZ565" s="20"/>
      <c r="DAA565" s="20"/>
      <c r="DAB565" s="45"/>
      <c r="DAH565" s="20"/>
      <c r="DAI565" s="20"/>
      <c r="DAJ565" s="45"/>
      <c r="DAP565" s="20"/>
      <c r="DAQ565" s="20"/>
      <c r="DAR565" s="45"/>
      <c r="DAX565" s="20"/>
      <c r="DAY565" s="20"/>
      <c r="DAZ565" s="45"/>
      <c r="DBF565" s="20"/>
      <c r="DBG565" s="20"/>
      <c r="DBH565" s="45"/>
      <c r="DBN565" s="20"/>
      <c r="DBO565" s="20"/>
      <c r="DBP565" s="45"/>
      <c r="DBV565" s="20"/>
      <c r="DBW565" s="20"/>
      <c r="DBX565" s="45"/>
      <c r="DCD565" s="20"/>
      <c r="DCE565" s="20"/>
      <c r="DCF565" s="45"/>
      <c r="DCL565" s="20"/>
      <c r="DCM565" s="20"/>
      <c r="DCN565" s="45"/>
      <c r="DCT565" s="20"/>
      <c r="DCU565" s="20"/>
      <c r="DCV565" s="45"/>
      <c r="DDB565" s="20"/>
      <c r="DDC565" s="20"/>
      <c r="DDD565" s="45"/>
      <c r="DDJ565" s="20"/>
      <c r="DDK565" s="20"/>
      <c r="DDL565" s="45"/>
      <c r="DDR565" s="20"/>
      <c r="DDS565" s="20"/>
      <c r="DDT565" s="45"/>
      <c r="DDZ565" s="20"/>
      <c r="DEA565" s="20"/>
      <c r="DEB565" s="45"/>
      <c r="DEH565" s="20"/>
      <c r="DEI565" s="20"/>
      <c r="DEJ565" s="45"/>
      <c r="DEP565" s="20"/>
      <c r="DEQ565" s="20"/>
      <c r="DER565" s="45"/>
      <c r="DEX565" s="20"/>
      <c r="DEY565" s="20"/>
      <c r="DEZ565" s="45"/>
      <c r="DFF565" s="20"/>
      <c r="DFG565" s="20"/>
      <c r="DFH565" s="45"/>
      <c r="DFN565" s="20"/>
      <c r="DFO565" s="20"/>
      <c r="DFP565" s="45"/>
      <c r="DFV565" s="20"/>
      <c r="DFW565" s="20"/>
      <c r="DFX565" s="45"/>
      <c r="DGD565" s="20"/>
      <c r="DGE565" s="20"/>
      <c r="DGF565" s="45"/>
      <c r="DGL565" s="20"/>
      <c r="DGM565" s="20"/>
      <c r="DGN565" s="45"/>
      <c r="DGT565" s="20"/>
      <c r="DGU565" s="20"/>
      <c r="DGV565" s="45"/>
      <c r="DHB565" s="20"/>
      <c r="DHC565" s="20"/>
      <c r="DHD565" s="45"/>
      <c r="DHJ565" s="20"/>
      <c r="DHK565" s="20"/>
      <c r="DHL565" s="45"/>
      <c r="DHR565" s="20"/>
      <c r="DHS565" s="20"/>
      <c r="DHT565" s="45"/>
      <c r="DHZ565" s="20"/>
      <c r="DIA565" s="20"/>
      <c r="DIB565" s="45"/>
      <c r="DIH565" s="20"/>
      <c r="DII565" s="20"/>
      <c r="DIJ565" s="45"/>
      <c r="DIP565" s="20"/>
      <c r="DIQ565" s="20"/>
      <c r="DIR565" s="45"/>
      <c r="DIX565" s="20"/>
      <c r="DIY565" s="20"/>
      <c r="DIZ565" s="45"/>
      <c r="DJF565" s="20"/>
      <c r="DJG565" s="20"/>
      <c r="DJH565" s="45"/>
      <c r="DJN565" s="20"/>
      <c r="DJO565" s="20"/>
      <c r="DJP565" s="45"/>
      <c r="DJV565" s="20"/>
      <c r="DJW565" s="20"/>
      <c r="DJX565" s="45"/>
      <c r="DKD565" s="20"/>
      <c r="DKE565" s="20"/>
      <c r="DKF565" s="45"/>
      <c r="DKL565" s="20"/>
      <c r="DKM565" s="20"/>
      <c r="DKN565" s="45"/>
      <c r="DKT565" s="20"/>
      <c r="DKU565" s="20"/>
      <c r="DKV565" s="45"/>
      <c r="DLB565" s="20"/>
      <c r="DLC565" s="20"/>
      <c r="DLD565" s="45"/>
      <c r="DLJ565" s="20"/>
      <c r="DLK565" s="20"/>
      <c r="DLL565" s="45"/>
      <c r="DLR565" s="20"/>
      <c r="DLS565" s="20"/>
      <c r="DLT565" s="45"/>
      <c r="DLZ565" s="20"/>
      <c r="DMA565" s="20"/>
      <c r="DMB565" s="45"/>
      <c r="DMH565" s="20"/>
      <c r="DMI565" s="20"/>
      <c r="DMJ565" s="45"/>
      <c r="DMP565" s="20"/>
      <c r="DMQ565" s="20"/>
      <c r="DMR565" s="45"/>
      <c r="DMX565" s="20"/>
      <c r="DMY565" s="20"/>
      <c r="DMZ565" s="45"/>
      <c r="DNF565" s="20"/>
      <c r="DNG565" s="20"/>
      <c r="DNH565" s="45"/>
      <c r="DNN565" s="20"/>
      <c r="DNO565" s="20"/>
      <c r="DNP565" s="45"/>
      <c r="DNV565" s="20"/>
      <c r="DNW565" s="20"/>
      <c r="DNX565" s="45"/>
      <c r="DOD565" s="20"/>
      <c r="DOE565" s="20"/>
      <c r="DOF565" s="45"/>
      <c r="DOL565" s="20"/>
      <c r="DOM565" s="20"/>
      <c r="DON565" s="45"/>
      <c r="DOT565" s="20"/>
      <c r="DOU565" s="20"/>
      <c r="DOV565" s="45"/>
      <c r="DPB565" s="20"/>
      <c r="DPC565" s="20"/>
      <c r="DPD565" s="45"/>
      <c r="DPJ565" s="20"/>
      <c r="DPK565" s="20"/>
      <c r="DPL565" s="45"/>
      <c r="DPR565" s="20"/>
      <c r="DPS565" s="20"/>
      <c r="DPT565" s="45"/>
      <c r="DPZ565" s="20"/>
      <c r="DQA565" s="20"/>
      <c r="DQB565" s="45"/>
      <c r="DQH565" s="20"/>
      <c r="DQI565" s="20"/>
      <c r="DQJ565" s="45"/>
      <c r="DQP565" s="20"/>
      <c r="DQQ565" s="20"/>
      <c r="DQR565" s="45"/>
      <c r="DQX565" s="20"/>
      <c r="DQY565" s="20"/>
      <c r="DQZ565" s="45"/>
      <c r="DRF565" s="20"/>
      <c r="DRG565" s="20"/>
      <c r="DRH565" s="45"/>
      <c r="DRN565" s="20"/>
      <c r="DRO565" s="20"/>
      <c r="DRP565" s="45"/>
      <c r="DRV565" s="20"/>
      <c r="DRW565" s="20"/>
      <c r="DRX565" s="45"/>
      <c r="DSD565" s="20"/>
      <c r="DSE565" s="20"/>
      <c r="DSF565" s="45"/>
      <c r="DSL565" s="20"/>
      <c r="DSM565" s="20"/>
      <c r="DSN565" s="45"/>
      <c r="DST565" s="20"/>
      <c r="DSU565" s="20"/>
      <c r="DSV565" s="45"/>
      <c r="DTB565" s="20"/>
      <c r="DTC565" s="20"/>
      <c r="DTD565" s="45"/>
      <c r="DTJ565" s="20"/>
      <c r="DTK565" s="20"/>
      <c r="DTL565" s="45"/>
      <c r="DTR565" s="20"/>
      <c r="DTS565" s="20"/>
      <c r="DTT565" s="45"/>
      <c r="DTZ565" s="20"/>
      <c r="DUA565" s="20"/>
      <c r="DUB565" s="45"/>
      <c r="DUH565" s="20"/>
      <c r="DUI565" s="20"/>
      <c r="DUJ565" s="45"/>
      <c r="DUP565" s="20"/>
      <c r="DUQ565" s="20"/>
      <c r="DUR565" s="45"/>
      <c r="DUX565" s="20"/>
      <c r="DUY565" s="20"/>
      <c r="DUZ565" s="45"/>
      <c r="DVF565" s="20"/>
      <c r="DVG565" s="20"/>
      <c r="DVH565" s="45"/>
      <c r="DVN565" s="20"/>
      <c r="DVO565" s="20"/>
      <c r="DVP565" s="45"/>
      <c r="DVV565" s="20"/>
      <c r="DVW565" s="20"/>
      <c r="DVX565" s="45"/>
      <c r="DWD565" s="20"/>
      <c r="DWE565" s="20"/>
      <c r="DWF565" s="45"/>
      <c r="DWL565" s="20"/>
      <c r="DWM565" s="20"/>
      <c r="DWN565" s="45"/>
      <c r="DWT565" s="20"/>
      <c r="DWU565" s="20"/>
      <c r="DWV565" s="45"/>
      <c r="DXB565" s="20"/>
      <c r="DXC565" s="20"/>
      <c r="DXD565" s="45"/>
      <c r="DXJ565" s="20"/>
      <c r="DXK565" s="20"/>
      <c r="DXL565" s="45"/>
      <c r="DXR565" s="20"/>
      <c r="DXS565" s="20"/>
      <c r="DXT565" s="45"/>
      <c r="DXZ565" s="20"/>
      <c r="DYA565" s="20"/>
      <c r="DYB565" s="45"/>
      <c r="DYH565" s="20"/>
      <c r="DYI565" s="20"/>
      <c r="DYJ565" s="45"/>
      <c r="DYP565" s="20"/>
      <c r="DYQ565" s="20"/>
      <c r="DYR565" s="45"/>
      <c r="DYX565" s="20"/>
      <c r="DYY565" s="20"/>
      <c r="DYZ565" s="45"/>
      <c r="DZF565" s="20"/>
      <c r="DZG565" s="20"/>
      <c r="DZH565" s="45"/>
      <c r="DZN565" s="20"/>
      <c r="DZO565" s="20"/>
      <c r="DZP565" s="45"/>
      <c r="DZV565" s="20"/>
      <c r="DZW565" s="20"/>
      <c r="DZX565" s="45"/>
      <c r="EAD565" s="20"/>
      <c r="EAE565" s="20"/>
      <c r="EAF565" s="45"/>
      <c r="EAL565" s="20"/>
      <c r="EAM565" s="20"/>
      <c r="EAN565" s="45"/>
      <c r="EAT565" s="20"/>
      <c r="EAU565" s="20"/>
      <c r="EAV565" s="45"/>
      <c r="EBB565" s="20"/>
      <c r="EBC565" s="20"/>
      <c r="EBD565" s="45"/>
      <c r="EBJ565" s="20"/>
      <c r="EBK565" s="20"/>
      <c r="EBL565" s="45"/>
      <c r="EBR565" s="20"/>
      <c r="EBS565" s="20"/>
      <c r="EBT565" s="45"/>
      <c r="EBZ565" s="20"/>
      <c r="ECA565" s="20"/>
      <c r="ECB565" s="45"/>
      <c r="ECH565" s="20"/>
      <c r="ECI565" s="20"/>
      <c r="ECJ565" s="45"/>
      <c r="ECP565" s="20"/>
      <c r="ECQ565" s="20"/>
      <c r="ECR565" s="45"/>
      <c r="ECX565" s="20"/>
      <c r="ECY565" s="20"/>
      <c r="ECZ565" s="45"/>
      <c r="EDF565" s="20"/>
      <c r="EDG565" s="20"/>
      <c r="EDH565" s="45"/>
      <c r="EDN565" s="20"/>
      <c r="EDO565" s="20"/>
      <c r="EDP565" s="45"/>
      <c r="EDV565" s="20"/>
      <c r="EDW565" s="20"/>
      <c r="EDX565" s="45"/>
      <c r="EED565" s="20"/>
      <c r="EEE565" s="20"/>
      <c r="EEF565" s="45"/>
      <c r="EEL565" s="20"/>
      <c r="EEM565" s="20"/>
      <c r="EEN565" s="45"/>
      <c r="EET565" s="20"/>
      <c r="EEU565" s="20"/>
      <c r="EEV565" s="45"/>
      <c r="EFB565" s="20"/>
      <c r="EFC565" s="20"/>
      <c r="EFD565" s="45"/>
      <c r="EFJ565" s="20"/>
      <c r="EFK565" s="20"/>
      <c r="EFL565" s="45"/>
      <c r="EFR565" s="20"/>
      <c r="EFS565" s="20"/>
      <c r="EFT565" s="45"/>
      <c r="EFZ565" s="20"/>
      <c r="EGA565" s="20"/>
      <c r="EGB565" s="45"/>
      <c r="EGH565" s="20"/>
      <c r="EGI565" s="20"/>
      <c r="EGJ565" s="45"/>
      <c r="EGP565" s="20"/>
      <c r="EGQ565" s="20"/>
      <c r="EGR565" s="45"/>
      <c r="EGX565" s="20"/>
      <c r="EGY565" s="20"/>
      <c r="EGZ565" s="45"/>
      <c r="EHF565" s="20"/>
      <c r="EHG565" s="20"/>
      <c r="EHH565" s="45"/>
      <c r="EHN565" s="20"/>
      <c r="EHO565" s="20"/>
      <c r="EHP565" s="45"/>
      <c r="EHV565" s="20"/>
      <c r="EHW565" s="20"/>
      <c r="EHX565" s="45"/>
      <c r="EID565" s="20"/>
      <c r="EIE565" s="20"/>
      <c r="EIF565" s="45"/>
      <c r="EIL565" s="20"/>
      <c r="EIM565" s="20"/>
      <c r="EIN565" s="45"/>
      <c r="EIT565" s="20"/>
      <c r="EIU565" s="20"/>
      <c r="EIV565" s="45"/>
      <c r="EJB565" s="20"/>
      <c r="EJC565" s="20"/>
      <c r="EJD565" s="45"/>
      <c r="EJJ565" s="20"/>
      <c r="EJK565" s="20"/>
      <c r="EJL565" s="45"/>
      <c r="EJR565" s="20"/>
      <c r="EJS565" s="20"/>
      <c r="EJT565" s="45"/>
      <c r="EJZ565" s="20"/>
      <c r="EKA565" s="20"/>
      <c r="EKB565" s="45"/>
      <c r="EKH565" s="20"/>
      <c r="EKI565" s="20"/>
      <c r="EKJ565" s="45"/>
      <c r="EKP565" s="20"/>
      <c r="EKQ565" s="20"/>
      <c r="EKR565" s="45"/>
      <c r="EKX565" s="20"/>
      <c r="EKY565" s="20"/>
      <c r="EKZ565" s="45"/>
      <c r="ELF565" s="20"/>
      <c r="ELG565" s="20"/>
      <c r="ELH565" s="45"/>
      <c r="ELN565" s="20"/>
      <c r="ELO565" s="20"/>
      <c r="ELP565" s="45"/>
      <c r="ELV565" s="20"/>
      <c r="ELW565" s="20"/>
      <c r="ELX565" s="45"/>
      <c r="EMD565" s="20"/>
      <c r="EME565" s="20"/>
      <c r="EMF565" s="45"/>
      <c r="EML565" s="20"/>
      <c r="EMM565" s="20"/>
      <c r="EMN565" s="45"/>
      <c r="EMT565" s="20"/>
      <c r="EMU565" s="20"/>
      <c r="EMV565" s="45"/>
      <c r="ENB565" s="20"/>
      <c r="ENC565" s="20"/>
      <c r="END565" s="45"/>
      <c r="ENJ565" s="20"/>
      <c r="ENK565" s="20"/>
      <c r="ENL565" s="45"/>
      <c r="ENR565" s="20"/>
      <c r="ENS565" s="20"/>
      <c r="ENT565" s="45"/>
      <c r="ENZ565" s="20"/>
      <c r="EOA565" s="20"/>
      <c r="EOB565" s="45"/>
      <c r="EOH565" s="20"/>
      <c r="EOI565" s="20"/>
      <c r="EOJ565" s="45"/>
      <c r="EOP565" s="20"/>
      <c r="EOQ565" s="20"/>
      <c r="EOR565" s="45"/>
      <c r="EOX565" s="20"/>
      <c r="EOY565" s="20"/>
      <c r="EOZ565" s="45"/>
      <c r="EPF565" s="20"/>
      <c r="EPG565" s="20"/>
      <c r="EPH565" s="45"/>
      <c r="EPN565" s="20"/>
      <c r="EPO565" s="20"/>
      <c r="EPP565" s="45"/>
      <c r="EPV565" s="20"/>
      <c r="EPW565" s="20"/>
      <c r="EPX565" s="45"/>
      <c r="EQD565" s="20"/>
      <c r="EQE565" s="20"/>
      <c r="EQF565" s="45"/>
      <c r="EQL565" s="20"/>
      <c r="EQM565" s="20"/>
      <c r="EQN565" s="45"/>
      <c r="EQT565" s="20"/>
      <c r="EQU565" s="20"/>
      <c r="EQV565" s="45"/>
      <c r="ERB565" s="20"/>
      <c r="ERC565" s="20"/>
      <c r="ERD565" s="45"/>
      <c r="ERJ565" s="20"/>
      <c r="ERK565" s="20"/>
      <c r="ERL565" s="45"/>
      <c r="ERR565" s="20"/>
      <c r="ERS565" s="20"/>
      <c r="ERT565" s="45"/>
      <c r="ERZ565" s="20"/>
      <c r="ESA565" s="20"/>
      <c r="ESB565" s="45"/>
      <c r="ESH565" s="20"/>
      <c r="ESI565" s="20"/>
      <c r="ESJ565" s="45"/>
      <c r="ESP565" s="20"/>
      <c r="ESQ565" s="20"/>
      <c r="ESR565" s="45"/>
      <c r="ESX565" s="20"/>
      <c r="ESY565" s="20"/>
      <c r="ESZ565" s="45"/>
      <c r="ETF565" s="20"/>
      <c r="ETG565" s="20"/>
      <c r="ETH565" s="45"/>
      <c r="ETN565" s="20"/>
      <c r="ETO565" s="20"/>
      <c r="ETP565" s="45"/>
      <c r="ETV565" s="20"/>
      <c r="ETW565" s="20"/>
      <c r="ETX565" s="45"/>
      <c r="EUD565" s="20"/>
      <c r="EUE565" s="20"/>
      <c r="EUF565" s="45"/>
      <c r="EUL565" s="20"/>
      <c r="EUM565" s="20"/>
      <c r="EUN565" s="45"/>
      <c r="EUT565" s="20"/>
      <c r="EUU565" s="20"/>
      <c r="EUV565" s="45"/>
      <c r="EVB565" s="20"/>
      <c r="EVC565" s="20"/>
      <c r="EVD565" s="45"/>
      <c r="EVJ565" s="20"/>
      <c r="EVK565" s="20"/>
      <c r="EVL565" s="45"/>
      <c r="EVR565" s="20"/>
      <c r="EVS565" s="20"/>
      <c r="EVT565" s="45"/>
      <c r="EVZ565" s="20"/>
      <c r="EWA565" s="20"/>
      <c r="EWB565" s="45"/>
      <c r="EWH565" s="20"/>
      <c r="EWI565" s="20"/>
      <c r="EWJ565" s="45"/>
      <c r="EWP565" s="20"/>
      <c r="EWQ565" s="20"/>
      <c r="EWR565" s="45"/>
      <c r="EWX565" s="20"/>
      <c r="EWY565" s="20"/>
      <c r="EWZ565" s="45"/>
      <c r="EXF565" s="20"/>
      <c r="EXG565" s="20"/>
      <c r="EXH565" s="45"/>
      <c r="EXN565" s="20"/>
      <c r="EXO565" s="20"/>
      <c r="EXP565" s="45"/>
      <c r="EXV565" s="20"/>
      <c r="EXW565" s="20"/>
      <c r="EXX565" s="45"/>
      <c r="EYD565" s="20"/>
      <c r="EYE565" s="20"/>
      <c r="EYF565" s="45"/>
      <c r="EYL565" s="20"/>
      <c r="EYM565" s="20"/>
      <c r="EYN565" s="45"/>
      <c r="EYT565" s="20"/>
      <c r="EYU565" s="20"/>
      <c r="EYV565" s="45"/>
      <c r="EZB565" s="20"/>
      <c r="EZC565" s="20"/>
      <c r="EZD565" s="45"/>
      <c r="EZJ565" s="20"/>
      <c r="EZK565" s="20"/>
      <c r="EZL565" s="45"/>
      <c r="EZR565" s="20"/>
      <c r="EZS565" s="20"/>
      <c r="EZT565" s="45"/>
      <c r="EZZ565" s="20"/>
      <c r="FAA565" s="20"/>
      <c r="FAB565" s="45"/>
      <c r="FAH565" s="20"/>
      <c r="FAI565" s="20"/>
      <c r="FAJ565" s="45"/>
      <c r="FAP565" s="20"/>
      <c r="FAQ565" s="20"/>
      <c r="FAR565" s="45"/>
      <c r="FAX565" s="20"/>
      <c r="FAY565" s="20"/>
      <c r="FAZ565" s="45"/>
      <c r="FBF565" s="20"/>
      <c r="FBG565" s="20"/>
      <c r="FBH565" s="45"/>
      <c r="FBN565" s="20"/>
      <c r="FBO565" s="20"/>
      <c r="FBP565" s="45"/>
      <c r="FBV565" s="20"/>
      <c r="FBW565" s="20"/>
      <c r="FBX565" s="45"/>
      <c r="FCD565" s="20"/>
      <c r="FCE565" s="20"/>
      <c r="FCF565" s="45"/>
      <c r="FCL565" s="20"/>
      <c r="FCM565" s="20"/>
      <c r="FCN565" s="45"/>
      <c r="FCT565" s="20"/>
      <c r="FCU565" s="20"/>
      <c r="FCV565" s="45"/>
      <c r="FDB565" s="20"/>
      <c r="FDC565" s="20"/>
      <c r="FDD565" s="45"/>
      <c r="FDJ565" s="20"/>
      <c r="FDK565" s="20"/>
      <c r="FDL565" s="45"/>
      <c r="FDR565" s="20"/>
      <c r="FDS565" s="20"/>
      <c r="FDT565" s="45"/>
      <c r="FDZ565" s="20"/>
      <c r="FEA565" s="20"/>
      <c r="FEB565" s="45"/>
      <c r="FEH565" s="20"/>
      <c r="FEI565" s="20"/>
      <c r="FEJ565" s="45"/>
      <c r="FEP565" s="20"/>
      <c r="FEQ565" s="20"/>
      <c r="FER565" s="45"/>
      <c r="FEX565" s="20"/>
      <c r="FEY565" s="20"/>
      <c r="FEZ565" s="45"/>
      <c r="FFF565" s="20"/>
      <c r="FFG565" s="20"/>
      <c r="FFH565" s="45"/>
      <c r="FFN565" s="20"/>
      <c r="FFO565" s="20"/>
      <c r="FFP565" s="45"/>
      <c r="FFV565" s="20"/>
      <c r="FFW565" s="20"/>
      <c r="FFX565" s="45"/>
      <c r="FGD565" s="20"/>
      <c r="FGE565" s="20"/>
      <c r="FGF565" s="45"/>
      <c r="FGL565" s="20"/>
      <c r="FGM565" s="20"/>
      <c r="FGN565" s="45"/>
      <c r="FGT565" s="20"/>
      <c r="FGU565" s="20"/>
      <c r="FGV565" s="45"/>
      <c r="FHB565" s="20"/>
      <c r="FHC565" s="20"/>
      <c r="FHD565" s="45"/>
      <c r="FHJ565" s="20"/>
      <c r="FHK565" s="20"/>
      <c r="FHL565" s="45"/>
      <c r="FHR565" s="20"/>
      <c r="FHS565" s="20"/>
      <c r="FHT565" s="45"/>
      <c r="FHZ565" s="20"/>
      <c r="FIA565" s="20"/>
      <c r="FIB565" s="45"/>
      <c r="FIH565" s="20"/>
      <c r="FII565" s="20"/>
      <c r="FIJ565" s="45"/>
      <c r="FIP565" s="20"/>
      <c r="FIQ565" s="20"/>
      <c r="FIR565" s="45"/>
      <c r="FIX565" s="20"/>
      <c r="FIY565" s="20"/>
      <c r="FIZ565" s="45"/>
      <c r="FJF565" s="20"/>
      <c r="FJG565" s="20"/>
      <c r="FJH565" s="45"/>
      <c r="FJN565" s="20"/>
      <c r="FJO565" s="20"/>
      <c r="FJP565" s="45"/>
      <c r="FJV565" s="20"/>
      <c r="FJW565" s="20"/>
      <c r="FJX565" s="45"/>
      <c r="FKD565" s="20"/>
      <c r="FKE565" s="20"/>
      <c r="FKF565" s="45"/>
      <c r="FKL565" s="20"/>
      <c r="FKM565" s="20"/>
      <c r="FKN565" s="45"/>
      <c r="FKT565" s="20"/>
      <c r="FKU565" s="20"/>
      <c r="FKV565" s="45"/>
      <c r="FLB565" s="20"/>
      <c r="FLC565" s="20"/>
      <c r="FLD565" s="45"/>
      <c r="FLJ565" s="20"/>
      <c r="FLK565" s="20"/>
      <c r="FLL565" s="45"/>
      <c r="FLR565" s="20"/>
      <c r="FLS565" s="20"/>
      <c r="FLT565" s="45"/>
      <c r="FLZ565" s="20"/>
      <c r="FMA565" s="20"/>
      <c r="FMB565" s="45"/>
      <c r="FMH565" s="20"/>
      <c r="FMI565" s="20"/>
      <c r="FMJ565" s="45"/>
      <c r="FMP565" s="20"/>
      <c r="FMQ565" s="20"/>
      <c r="FMR565" s="45"/>
      <c r="FMX565" s="20"/>
      <c r="FMY565" s="20"/>
      <c r="FMZ565" s="45"/>
      <c r="FNF565" s="20"/>
      <c r="FNG565" s="20"/>
      <c r="FNH565" s="45"/>
      <c r="FNN565" s="20"/>
      <c r="FNO565" s="20"/>
      <c r="FNP565" s="45"/>
      <c r="FNV565" s="20"/>
      <c r="FNW565" s="20"/>
      <c r="FNX565" s="45"/>
      <c r="FOD565" s="20"/>
      <c r="FOE565" s="20"/>
      <c r="FOF565" s="45"/>
      <c r="FOL565" s="20"/>
      <c r="FOM565" s="20"/>
      <c r="FON565" s="45"/>
      <c r="FOT565" s="20"/>
      <c r="FOU565" s="20"/>
      <c r="FOV565" s="45"/>
      <c r="FPB565" s="20"/>
      <c r="FPC565" s="20"/>
      <c r="FPD565" s="45"/>
      <c r="FPJ565" s="20"/>
      <c r="FPK565" s="20"/>
      <c r="FPL565" s="45"/>
      <c r="FPR565" s="20"/>
      <c r="FPS565" s="20"/>
      <c r="FPT565" s="45"/>
      <c r="FPZ565" s="20"/>
      <c r="FQA565" s="20"/>
      <c r="FQB565" s="45"/>
      <c r="FQH565" s="20"/>
      <c r="FQI565" s="20"/>
      <c r="FQJ565" s="45"/>
      <c r="FQP565" s="20"/>
      <c r="FQQ565" s="20"/>
      <c r="FQR565" s="45"/>
      <c r="FQX565" s="20"/>
      <c r="FQY565" s="20"/>
      <c r="FQZ565" s="45"/>
      <c r="FRF565" s="20"/>
      <c r="FRG565" s="20"/>
      <c r="FRH565" s="45"/>
      <c r="FRN565" s="20"/>
      <c r="FRO565" s="20"/>
      <c r="FRP565" s="45"/>
      <c r="FRV565" s="20"/>
      <c r="FRW565" s="20"/>
      <c r="FRX565" s="45"/>
      <c r="FSD565" s="20"/>
      <c r="FSE565" s="20"/>
      <c r="FSF565" s="45"/>
      <c r="FSL565" s="20"/>
      <c r="FSM565" s="20"/>
      <c r="FSN565" s="45"/>
      <c r="FST565" s="20"/>
      <c r="FSU565" s="20"/>
      <c r="FSV565" s="45"/>
      <c r="FTB565" s="20"/>
      <c r="FTC565" s="20"/>
      <c r="FTD565" s="45"/>
      <c r="FTJ565" s="20"/>
      <c r="FTK565" s="20"/>
      <c r="FTL565" s="45"/>
      <c r="FTR565" s="20"/>
      <c r="FTS565" s="20"/>
      <c r="FTT565" s="45"/>
      <c r="FTZ565" s="20"/>
      <c r="FUA565" s="20"/>
      <c r="FUB565" s="45"/>
      <c r="FUH565" s="20"/>
      <c r="FUI565" s="20"/>
      <c r="FUJ565" s="45"/>
      <c r="FUP565" s="20"/>
      <c r="FUQ565" s="20"/>
      <c r="FUR565" s="45"/>
      <c r="FUX565" s="20"/>
      <c r="FUY565" s="20"/>
      <c r="FUZ565" s="45"/>
      <c r="FVF565" s="20"/>
      <c r="FVG565" s="20"/>
      <c r="FVH565" s="45"/>
      <c r="FVN565" s="20"/>
      <c r="FVO565" s="20"/>
      <c r="FVP565" s="45"/>
      <c r="FVV565" s="20"/>
      <c r="FVW565" s="20"/>
      <c r="FVX565" s="45"/>
      <c r="FWD565" s="20"/>
      <c r="FWE565" s="20"/>
      <c r="FWF565" s="45"/>
      <c r="FWL565" s="20"/>
      <c r="FWM565" s="20"/>
      <c r="FWN565" s="45"/>
      <c r="FWT565" s="20"/>
      <c r="FWU565" s="20"/>
      <c r="FWV565" s="45"/>
      <c r="FXB565" s="20"/>
      <c r="FXC565" s="20"/>
      <c r="FXD565" s="45"/>
      <c r="FXJ565" s="20"/>
      <c r="FXK565" s="20"/>
      <c r="FXL565" s="45"/>
      <c r="FXR565" s="20"/>
      <c r="FXS565" s="20"/>
      <c r="FXT565" s="45"/>
      <c r="FXZ565" s="20"/>
      <c r="FYA565" s="20"/>
      <c r="FYB565" s="45"/>
      <c r="FYH565" s="20"/>
      <c r="FYI565" s="20"/>
      <c r="FYJ565" s="45"/>
      <c r="FYP565" s="20"/>
      <c r="FYQ565" s="20"/>
      <c r="FYR565" s="45"/>
      <c r="FYX565" s="20"/>
      <c r="FYY565" s="20"/>
      <c r="FYZ565" s="45"/>
      <c r="FZF565" s="20"/>
      <c r="FZG565" s="20"/>
      <c r="FZH565" s="45"/>
      <c r="FZN565" s="20"/>
      <c r="FZO565" s="20"/>
      <c r="FZP565" s="45"/>
      <c r="FZV565" s="20"/>
      <c r="FZW565" s="20"/>
      <c r="FZX565" s="45"/>
      <c r="GAD565" s="20"/>
      <c r="GAE565" s="20"/>
      <c r="GAF565" s="45"/>
      <c r="GAL565" s="20"/>
      <c r="GAM565" s="20"/>
      <c r="GAN565" s="45"/>
      <c r="GAT565" s="20"/>
      <c r="GAU565" s="20"/>
      <c r="GAV565" s="45"/>
      <c r="GBB565" s="20"/>
      <c r="GBC565" s="20"/>
      <c r="GBD565" s="45"/>
      <c r="GBJ565" s="20"/>
      <c r="GBK565" s="20"/>
      <c r="GBL565" s="45"/>
      <c r="GBR565" s="20"/>
      <c r="GBS565" s="20"/>
      <c r="GBT565" s="45"/>
      <c r="GBZ565" s="20"/>
      <c r="GCA565" s="20"/>
      <c r="GCB565" s="45"/>
      <c r="GCH565" s="20"/>
      <c r="GCI565" s="20"/>
      <c r="GCJ565" s="45"/>
      <c r="GCP565" s="20"/>
      <c r="GCQ565" s="20"/>
      <c r="GCR565" s="45"/>
      <c r="GCX565" s="20"/>
      <c r="GCY565" s="20"/>
      <c r="GCZ565" s="45"/>
      <c r="GDF565" s="20"/>
      <c r="GDG565" s="20"/>
      <c r="GDH565" s="45"/>
      <c r="GDN565" s="20"/>
      <c r="GDO565" s="20"/>
      <c r="GDP565" s="45"/>
      <c r="GDV565" s="20"/>
      <c r="GDW565" s="20"/>
      <c r="GDX565" s="45"/>
      <c r="GED565" s="20"/>
      <c r="GEE565" s="20"/>
      <c r="GEF565" s="45"/>
      <c r="GEL565" s="20"/>
      <c r="GEM565" s="20"/>
      <c r="GEN565" s="45"/>
      <c r="GET565" s="20"/>
      <c r="GEU565" s="20"/>
      <c r="GEV565" s="45"/>
      <c r="GFB565" s="20"/>
      <c r="GFC565" s="20"/>
      <c r="GFD565" s="45"/>
      <c r="GFJ565" s="20"/>
      <c r="GFK565" s="20"/>
      <c r="GFL565" s="45"/>
      <c r="GFR565" s="20"/>
      <c r="GFS565" s="20"/>
      <c r="GFT565" s="45"/>
      <c r="GFZ565" s="20"/>
      <c r="GGA565" s="20"/>
      <c r="GGB565" s="45"/>
      <c r="GGH565" s="20"/>
      <c r="GGI565" s="20"/>
      <c r="GGJ565" s="45"/>
      <c r="GGP565" s="20"/>
      <c r="GGQ565" s="20"/>
      <c r="GGR565" s="45"/>
      <c r="GGX565" s="20"/>
      <c r="GGY565" s="20"/>
      <c r="GGZ565" s="45"/>
      <c r="GHF565" s="20"/>
      <c r="GHG565" s="20"/>
      <c r="GHH565" s="45"/>
      <c r="GHN565" s="20"/>
      <c r="GHO565" s="20"/>
      <c r="GHP565" s="45"/>
      <c r="GHV565" s="20"/>
      <c r="GHW565" s="20"/>
      <c r="GHX565" s="45"/>
      <c r="GID565" s="20"/>
      <c r="GIE565" s="20"/>
      <c r="GIF565" s="45"/>
      <c r="GIL565" s="20"/>
      <c r="GIM565" s="20"/>
      <c r="GIN565" s="45"/>
      <c r="GIT565" s="20"/>
      <c r="GIU565" s="20"/>
      <c r="GIV565" s="45"/>
      <c r="GJB565" s="20"/>
      <c r="GJC565" s="20"/>
      <c r="GJD565" s="45"/>
      <c r="GJJ565" s="20"/>
      <c r="GJK565" s="20"/>
      <c r="GJL565" s="45"/>
      <c r="GJR565" s="20"/>
      <c r="GJS565" s="20"/>
      <c r="GJT565" s="45"/>
      <c r="GJZ565" s="20"/>
      <c r="GKA565" s="20"/>
      <c r="GKB565" s="45"/>
      <c r="GKH565" s="20"/>
      <c r="GKI565" s="20"/>
      <c r="GKJ565" s="45"/>
      <c r="GKP565" s="20"/>
      <c r="GKQ565" s="20"/>
      <c r="GKR565" s="45"/>
      <c r="GKX565" s="20"/>
      <c r="GKY565" s="20"/>
      <c r="GKZ565" s="45"/>
      <c r="GLF565" s="20"/>
      <c r="GLG565" s="20"/>
      <c r="GLH565" s="45"/>
      <c r="GLN565" s="20"/>
      <c r="GLO565" s="20"/>
      <c r="GLP565" s="45"/>
      <c r="GLV565" s="20"/>
      <c r="GLW565" s="20"/>
      <c r="GLX565" s="45"/>
      <c r="GMD565" s="20"/>
      <c r="GME565" s="20"/>
      <c r="GMF565" s="45"/>
      <c r="GML565" s="20"/>
      <c r="GMM565" s="20"/>
      <c r="GMN565" s="45"/>
      <c r="GMT565" s="20"/>
      <c r="GMU565" s="20"/>
      <c r="GMV565" s="45"/>
      <c r="GNB565" s="20"/>
      <c r="GNC565" s="20"/>
      <c r="GND565" s="45"/>
      <c r="GNJ565" s="20"/>
      <c r="GNK565" s="20"/>
      <c r="GNL565" s="45"/>
      <c r="GNR565" s="20"/>
      <c r="GNS565" s="20"/>
      <c r="GNT565" s="45"/>
      <c r="GNZ565" s="20"/>
      <c r="GOA565" s="20"/>
      <c r="GOB565" s="45"/>
      <c r="GOH565" s="20"/>
      <c r="GOI565" s="20"/>
      <c r="GOJ565" s="45"/>
      <c r="GOP565" s="20"/>
      <c r="GOQ565" s="20"/>
      <c r="GOR565" s="45"/>
      <c r="GOX565" s="20"/>
      <c r="GOY565" s="20"/>
      <c r="GOZ565" s="45"/>
      <c r="GPF565" s="20"/>
      <c r="GPG565" s="20"/>
      <c r="GPH565" s="45"/>
      <c r="GPN565" s="20"/>
      <c r="GPO565" s="20"/>
      <c r="GPP565" s="45"/>
      <c r="GPV565" s="20"/>
      <c r="GPW565" s="20"/>
      <c r="GPX565" s="45"/>
      <c r="GQD565" s="20"/>
      <c r="GQE565" s="20"/>
      <c r="GQF565" s="45"/>
      <c r="GQL565" s="20"/>
      <c r="GQM565" s="20"/>
      <c r="GQN565" s="45"/>
      <c r="GQT565" s="20"/>
      <c r="GQU565" s="20"/>
      <c r="GQV565" s="45"/>
      <c r="GRB565" s="20"/>
      <c r="GRC565" s="20"/>
      <c r="GRD565" s="45"/>
      <c r="GRJ565" s="20"/>
      <c r="GRK565" s="20"/>
      <c r="GRL565" s="45"/>
      <c r="GRR565" s="20"/>
      <c r="GRS565" s="20"/>
      <c r="GRT565" s="45"/>
      <c r="GRZ565" s="20"/>
      <c r="GSA565" s="20"/>
      <c r="GSB565" s="45"/>
      <c r="GSH565" s="20"/>
      <c r="GSI565" s="20"/>
      <c r="GSJ565" s="45"/>
      <c r="GSP565" s="20"/>
      <c r="GSQ565" s="20"/>
      <c r="GSR565" s="45"/>
      <c r="GSX565" s="20"/>
      <c r="GSY565" s="20"/>
      <c r="GSZ565" s="45"/>
      <c r="GTF565" s="20"/>
      <c r="GTG565" s="20"/>
      <c r="GTH565" s="45"/>
      <c r="GTN565" s="20"/>
      <c r="GTO565" s="20"/>
      <c r="GTP565" s="45"/>
      <c r="GTV565" s="20"/>
      <c r="GTW565" s="20"/>
      <c r="GTX565" s="45"/>
      <c r="GUD565" s="20"/>
      <c r="GUE565" s="20"/>
      <c r="GUF565" s="45"/>
      <c r="GUL565" s="20"/>
      <c r="GUM565" s="20"/>
      <c r="GUN565" s="45"/>
      <c r="GUT565" s="20"/>
      <c r="GUU565" s="20"/>
      <c r="GUV565" s="45"/>
      <c r="GVB565" s="20"/>
      <c r="GVC565" s="20"/>
      <c r="GVD565" s="45"/>
      <c r="GVJ565" s="20"/>
      <c r="GVK565" s="20"/>
      <c r="GVL565" s="45"/>
      <c r="GVR565" s="20"/>
      <c r="GVS565" s="20"/>
      <c r="GVT565" s="45"/>
      <c r="GVZ565" s="20"/>
      <c r="GWA565" s="20"/>
      <c r="GWB565" s="45"/>
      <c r="GWH565" s="20"/>
      <c r="GWI565" s="20"/>
      <c r="GWJ565" s="45"/>
      <c r="GWP565" s="20"/>
      <c r="GWQ565" s="20"/>
      <c r="GWR565" s="45"/>
      <c r="GWX565" s="20"/>
      <c r="GWY565" s="20"/>
      <c r="GWZ565" s="45"/>
      <c r="GXF565" s="20"/>
      <c r="GXG565" s="20"/>
      <c r="GXH565" s="45"/>
      <c r="GXN565" s="20"/>
      <c r="GXO565" s="20"/>
      <c r="GXP565" s="45"/>
      <c r="GXV565" s="20"/>
      <c r="GXW565" s="20"/>
      <c r="GXX565" s="45"/>
      <c r="GYD565" s="20"/>
      <c r="GYE565" s="20"/>
      <c r="GYF565" s="45"/>
      <c r="GYL565" s="20"/>
      <c r="GYM565" s="20"/>
      <c r="GYN565" s="45"/>
      <c r="GYT565" s="20"/>
      <c r="GYU565" s="20"/>
      <c r="GYV565" s="45"/>
      <c r="GZB565" s="20"/>
      <c r="GZC565" s="20"/>
      <c r="GZD565" s="45"/>
      <c r="GZJ565" s="20"/>
      <c r="GZK565" s="20"/>
      <c r="GZL565" s="45"/>
      <c r="GZR565" s="20"/>
      <c r="GZS565" s="20"/>
      <c r="GZT565" s="45"/>
      <c r="GZZ565" s="20"/>
      <c r="HAA565" s="20"/>
      <c r="HAB565" s="45"/>
      <c r="HAH565" s="20"/>
      <c r="HAI565" s="20"/>
      <c r="HAJ565" s="45"/>
      <c r="HAP565" s="20"/>
      <c r="HAQ565" s="20"/>
      <c r="HAR565" s="45"/>
      <c r="HAX565" s="20"/>
      <c r="HAY565" s="20"/>
      <c r="HAZ565" s="45"/>
      <c r="HBF565" s="20"/>
      <c r="HBG565" s="20"/>
      <c r="HBH565" s="45"/>
      <c r="HBN565" s="20"/>
      <c r="HBO565" s="20"/>
      <c r="HBP565" s="45"/>
      <c r="HBV565" s="20"/>
      <c r="HBW565" s="20"/>
      <c r="HBX565" s="45"/>
      <c r="HCD565" s="20"/>
      <c r="HCE565" s="20"/>
      <c r="HCF565" s="45"/>
      <c r="HCL565" s="20"/>
      <c r="HCM565" s="20"/>
      <c r="HCN565" s="45"/>
      <c r="HCT565" s="20"/>
      <c r="HCU565" s="20"/>
      <c r="HCV565" s="45"/>
      <c r="HDB565" s="20"/>
      <c r="HDC565" s="20"/>
      <c r="HDD565" s="45"/>
      <c r="HDJ565" s="20"/>
      <c r="HDK565" s="20"/>
      <c r="HDL565" s="45"/>
      <c r="HDR565" s="20"/>
      <c r="HDS565" s="20"/>
      <c r="HDT565" s="45"/>
      <c r="HDZ565" s="20"/>
      <c r="HEA565" s="20"/>
      <c r="HEB565" s="45"/>
      <c r="HEH565" s="20"/>
      <c r="HEI565" s="20"/>
      <c r="HEJ565" s="45"/>
      <c r="HEP565" s="20"/>
      <c r="HEQ565" s="20"/>
      <c r="HER565" s="45"/>
      <c r="HEX565" s="20"/>
      <c r="HEY565" s="20"/>
      <c r="HEZ565" s="45"/>
      <c r="HFF565" s="20"/>
      <c r="HFG565" s="20"/>
      <c r="HFH565" s="45"/>
      <c r="HFN565" s="20"/>
      <c r="HFO565" s="20"/>
      <c r="HFP565" s="45"/>
      <c r="HFV565" s="20"/>
      <c r="HFW565" s="20"/>
      <c r="HFX565" s="45"/>
      <c r="HGD565" s="20"/>
      <c r="HGE565" s="20"/>
      <c r="HGF565" s="45"/>
      <c r="HGL565" s="20"/>
      <c r="HGM565" s="20"/>
      <c r="HGN565" s="45"/>
      <c r="HGT565" s="20"/>
      <c r="HGU565" s="20"/>
      <c r="HGV565" s="45"/>
      <c r="HHB565" s="20"/>
      <c r="HHC565" s="20"/>
      <c r="HHD565" s="45"/>
      <c r="HHJ565" s="20"/>
      <c r="HHK565" s="20"/>
      <c r="HHL565" s="45"/>
      <c r="HHR565" s="20"/>
      <c r="HHS565" s="20"/>
      <c r="HHT565" s="45"/>
      <c r="HHZ565" s="20"/>
      <c r="HIA565" s="20"/>
      <c r="HIB565" s="45"/>
      <c r="HIH565" s="20"/>
      <c r="HII565" s="20"/>
      <c r="HIJ565" s="45"/>
      <c r="HIP565" s="20"/>
      <c r="HIQ565" s="20"/>
      <c r="HIR565" s="45"/>
      <c r="HIX565" s="20"/>
      <c r="HIY565" s="20"/>
      <c r="HIZ565" s="45"/>
      <c r="HJF565" s="20"/>
      <c r="HJG565" s="20"/>
      <c r="HJH565" s="45"/>
      <c r="HJN565" s="20"/>
      <c r="HJO565" s="20"/>
      <c r="HJP565" s="45"/>
      <c r="HJV565" s="20"/>
      <c r="HJW565" s="20"/>
      <c r="HJX565" s="45"/>
      <c r="HKD565" s="20"/>
      <c r="HKE565" s="20"/>
      <c r="HKF565" s="45"/>
      <c r="HKL565" s="20"/>
      <c r="HKM565" s="20"/>
      <c r="HKN565" s="45"/>
      <c r="HKT565" s="20"/>
      <c r="HKU565" s="20"/>
      <c r="HKV565" s="45"/>
      <c r="HLB565" s="20"/>
      <c r="HLC565" s="20"/>
      <c r="HLD565" s="45"/>
      <c r="HLJ565" s="20"/>
      <c r="HLK565" s="20"/>
      <c r="HLL565" s="45"/>
      <c r="HLR565" s="20"/>
      <c r="HLS565" s="20"/>
      <c r="HLT565" s="45"/>
      <c r="HLZ565" s="20"/>
      <c r="HMA565" s="20"/>
      <c r="HMB565" s="45"/>
      <c r="HMH565" s="20"/>
      <c r="HMI565" s="20"/>
      <c r="HMJ565" s="45"/>
      <c r="HMP565" s="20"/>
      <c r="HMQ565" s="20"/>
      <c r="HMR565" s="45"/>
      <c r="HMX565" s="20"/>
      <c r="HMY565" s="20"/>
      <c r="HMZ565" s="45"/>
      <c r="HNF565" s="20"/>
      <c r="HNG565" s="20"/>
      <c r="HNH565" s="45"/>
      <c r="HNN565" s="20"/>
      <c r="HNO565" s="20"/>
      <c r="HNP565" s="45"/>
      <c r="HNV565" s="20"/>
      <c r="HNW565" s="20"/>
      <c r="HNX565" s="45"/>
      <c r="HOD565" s="20"/>
      <c r="HOE565" s="20"/>
      <c r="HOF565" s="45"/>
      <c r="HOL565" s="20"/>
      <c r="HOM565" s="20"/>
      <c r="HON565" s="45"/>
      <c r="HOT565" s="20"/>
      <c r="HOU565" s="20"/>
      <c r="HOV565" s="45"/>
      <c r="HPB565" s="20"/>
      <c r="HPC565" s="20"/>
      <c r="HPD565" s="45"/>
      <c r="HPJ565" s="20"/>
      <c r="HPK565" s="20"/>
      <c r="HPL565" s="45"/>
      <c r="HPR565" s="20"/>
      <c r="HPS565" s="20"/>
      <c r="HPT565" s="45"/>
      <c r="HPZ565" s="20"/>
      <c r="HQA565" s="20"/>
      <c r="HQB565" s="45"/>
      <c r="HQH565" s="20"/>
      <c r="HQI565" s="20"/>
      <c r="HQJ565" s="45"/>
      <c r="HQP565" s="20"/>
      <c r="HQQ565" s="20"/>
      <c r="HQR565" s="45"/>
      <c r="HQX565" s="20"/>
      <c r="HQY565" s="20"/>
      <c r="HQZ565" s="45"/>
      <c r="HRF565" s="20"/>
      <c r="HRG565" s="20"/>
      <c r="HRH565" s="45"/>
      <c r="HRN565" s="20"/>
      <c r="HRO565" s="20"/>
      <c r="HRP565" s="45"/>
      <c r="HRV565" s="20"/>
      <c r="HRW565" s="20"/>
      <c r="HRX565" s="45"/>
      <c r="HSD565" s="20"/>
      <c r="HSE565" s="20"/>
      <c r="HSF565" s="45"/>
      <c r="HSL565" s="20"/>
      <c r="HSM565" s="20"/>
      <c r="HSN565" s="45"/>
      <c r="HST565" s="20"/>
      <c r="HSU565" s="20"/>
      <c r="HSV565" s="45"/>
      <c r="HTB565" s="20"/>
      <c r="HTC565" s="20"/>
      <c r="HTD565" s="45"/>
      <c r="HTJ565" s="20"/>
      <c r="HTK565" s="20"/>
      <c r="HTL565" s="45"/>
      <c r="HTR565" s="20"/>
      <c r="HTS565" s="20"/>
      <c r="HTT565" s="45"/>
      <c r="HTZ565" s="20"/>
      <c r="HUA565" s="20"/>
      <c r="HUB565" s="45"/>
      <c r="HUH565" s="20"/>
      <c r="HUI565" s="20"/>
      <c r="HUJ565" s="45"/>
      <c r="HUP565" s="20"/>
      <c r="HUQ565" s="20"/>
      <c r="HUR565" s="45"/>
      <c r="HUX565" s="20"/>
      <c r="HUY565" s="20"/>
      <c r="HUZ565" s="45"/>
      <c r="HVF565" s="20"/>
      <c r="HVG565" s="20"/>
      <c r="HVH565" s="45"/>
      <c r="HVN565" s="20"/>
      <c r="HVO565" s="20"/>
      <c r="HVP565" s="45"/>
      <c r="HVV565" s="20"/>
      <c r="HVW565" s="20"/>
      <c r="HVX565" s="45"/>
      <c r="HWD565" s="20"/>
      <c r="HWE565" s="20"/>
      <c r="HWF565" s="45"/>
      <c r="HWL565" s="20"/>
      <c r="HWM565" s="20"/>
      <c r="HWN565" s="45"/>
      <c r="HWT565" s="20"/>
      <c r="HWU565" s="20"/>
      <c r="HWV565" s="45"/>
      <c r="HXB565" s="20"/>
      <c r="HXC565" s="20"/>
      <c r="HXD565" s="45"/>
      <c r="HXJ565" s="20"/>
      <c r="HXK565" s="20"/>
      <c r="HXL565" s="45"/>
      <c r="HXR565" s="20"/>
      <c r="HXS565" s="20"/>
      <c r="HXT565" s="45"/>
      <c r="HXZ565" s="20"/>
      <c r="HYA565" s="20"/>
      <c r="HYB565" s="45"/>
      <c r="HYH565" s="20"/>
      <c r="HYI565" s="20"/>
      <c r="HYJ565" s="45"/>
      <c r="HYP565" s="20"/>
      <c r="HYQ565" s="20"/>
      <c r="HYR565" s="45"/>
      <c r="HYX565" s="20"/>
      <c r="HYY565" s="20"/>
      <c r="HYZ565" s="45"/>
      <c r="HZF565" s="20"/>
      <c r="HZG565" s="20"/>
      <c r="HZH565" s="45"/>
      <c r="HZN565" s="20"/>
      <c r="HZO565" s="20"/>
      <c r="HZP565" s="45"/>
      <c r="HZV565" s="20"/>
      <c r="HZW565" s="20"/>
      <c r="HZX565" s="45"/>
      <c r="IAD565" s="20"/>
      <c r="IAE565" s="20"/>
      <c r="IAF565" s="45"/>
      <c r="IAL565" s="20"/>
      <c r="IAM565" s="20"/>
      <c r="IAN565" s="45"/>
      <c r="IAT565" s="20"/>
      <c r="IAU565" s="20"/>
      <c r="IAV565" s="45"/>
      <c r="IBB565" s="20"/>
      <c r="IBC565" s="20"/>
      <c r="IBD565" s="45"/>
      <c r="IBJ565" s="20"/>
      <c r="IBK565" s="20"/>
      <c r="IBL565" s="45"/>
      <c r="IBR565" s="20"/>
      <c r="IBS565" s="20"/>
      <c r="IBT565" s="45"/>
      <c r="IBZ565" s="20"/>
      <c r="ICA565" s="20"/>
      <c r="ICB565" s="45"/>
      <c r="ICH565" s="20"/>
      <c r="ICI565" s="20"/>
      <c r="ICJ565" s="45"/>
      <c r="ICP565" s="20"/>
      <c r="ICQ565" s="20"/>
      <c r="ICR565" s="45"/>
      <c r="ICX565" s="20"/>
      <c r="ICY565" s="20"/>
      <c r="ICZ565" s="45"/>
      <c r="IDF565" s="20"/>
      <c r="IDG565" s="20"/>
      <c r="IDH565" s="45"/>
      <c r="IDN565" s="20"/>
      <c r="IDO565" s="20"/>
      <c r="IDP565" s="45"/>
      <c r="IDV565" s="20"/>
      <c r="IDW565" s="20"/>
      <c r="IDX565" s="45"/>
      <c r="IED565" s="20"/>
      <c r="IEE565" s="20"/>
      <c r="IEF565" s="45"/>
      <c r="IEL565" s="20"/>
      <c r="IEM565" s="20"/>
      <c r="IEN565" s="45"/>
      <c r="IET565" s="20"/>
      <c r="IEU565" s="20"/>
      <c r="IEV565" s="45"/>
      <c r="IFB565" s="20"/>
      <c r="IFC565" s="20"/>
      <c r="IFD565" s="45"/>
      <c r="IFJ565" s="20"/>
      <c r="IFK565" s="20"/>
      <c r="IFL565" s="45"/>
      <c r="IFR565" s="20"/>
      <c r="IFS565" s="20"/>
      <c r="IFT565" s="45"/>
      <c r="IFZ565" s="20"/>
      <c r="IGA565" s="20"/>
      <c r="IGB565" s="45"/>
      <c r="IGH565" s="20"/>
      <c r="IGI565" s="20"/>
      <c r="IGJ565" s="45"/>
      <c r="IGP565" s="20"/>
      <c r="IGQ565" s="20"/>
      <c r="IGR565" s="45"/>
      <c r="IGX565" s="20"/>
      <c r="IGY565" s="20"/>
      <c r="IGZ565" s="45"/>
      <c r="IHF565" s="20"/>
      <c r="IHG565" s="20"/>
      <c r="IHH565" s="45"/>
      <c r="IHN565" s="20"/>
      <c r="IHO565" s="20"/>
      <c r="IHP565" s="45"/>
      <c r="IHV565" s="20"/>
      <c r="IHW565" s="20"/>
      <c r="IHX565" s="45"/>
      <c r="IID565" s="20"/>
      <c r="IIE565" s="20"/>
      <c r="IIF565" s="45"/>
      <c r="IIL565" s="20"/>
      <c r="IIM565" s="20"/>
      <c r="IIN565" s="45"/>
      <c r="IIT565" s="20"/>
      <c r="IIU565" s="20"/>
      <c r="IIV565" s="45"/>
      <c r="IJB565" s="20"/>
      <c r="IJC565" s="20"/>
      <c r="IJD565" s="45"/>
      <c r="IJJ565" s="20"/>
      <c r="IJK565" s="20"/>
      <c r="IJL565" s="45"/>
      <c r="IJR565" s="20"/>
      <c r="IJS565" s="20"/>
      <c r="IJT565" s="45"/>
      <c r="IJZ565" s="20"/>
      <c r="IKA565" s="20"/>
      <c r="IKB565" s="45"/>
      <c r="IKH565" s="20"/>
      <c r="IKI565" s="20"/>
      <c r="IKJ565" s="45"/>
      <c r="IKP565" s="20"/>
      <c r="IKQ565" s="20"/>
      <c r="IKR565" s="45"/>
      <c r="IKX565" s="20"/>
      <c r="IKY565" s="20"/>
      <c r="IKZ565" s="45"/>
      <c r="ILF565" s="20"/>
      <c r="ILG565" s="20"/>
      <c r="ILH565" s="45"/>
      <c r="ILN565" s="20"/>
      <c r="ILO565" s="20"/>
      <c r="ILP565" s="45"/>
      <c r="ILV565" s="20"/>
      <c r="ILW565" s="20"/>
      <c r="ILX565" s="45"/>
      <c r="IMD565" s="20"/>
      <c r="IME565" s="20"/>
      <c r="IMF565" s="45"/>
      <c r="IML565" s="20"/>
      <c r="IMM565" s="20"/>
      <c r="IMN565" s="45"/>
      <c r="IMT565" s="20"/>
      <c r="IMU565" s="20"/>
      <c r="IMV565" s="45"/>
      <c r="INB565" s="20"/>
      <c r="INC565" s="20"/>
      <c r="IND565" s="45"/>
      <c r="INJ565" s="20"/>
      <c r="INK565" s="20"/>
      <c r="INL565" s="45"/>
      <c r="INR565" s="20"/>
      <c r="INS565" s="20"/>
      <c r="INT565" s="45"/>
      <c r="INZ565" s="20"/>
      <c r="IOA565" s="20"/>
      <c r="IOB565" s="45"/>
      <c r="IOH565" s="20"/>
      <c r="IOI565" s="20"/>
      <c r="IOJ565" s="45"/>
      <c r="IOP565" s="20"/>
      <c r="IOQ565" s="20"/>
      <c r="IOR565" s="45"/>
      <c r="IOX565" s="20"/>
      <c r="IOY565" s="20"/>
      <c r="IOZ565" s="45"/>
      <c r="IPF565" s="20"/>
      <c r="IPG565" s="20"/>
      <c r="IPH565" s="45"/>
      <c r="IPN565" s="20"/>
      <c r="IPO565" s="20"/>
      <c r="IPP565" s="45"/>
      <c r="IPV565" s="20"/>
      <c r="IPW565" s="20"/>
      <c r="IPX565" s="45"/>
      <c r="IQD565" s="20"/>
      <c r="IQE565" s="20"/>
      <c r="IQF565" s="45"/>
      <c r="IQL565" s="20"/>
      <c r="IQM565" s="20"/>
      <c r="IQN565" s="45"/>
      <c r="IQT565" s="20"/>
      <c r="IQU565" s="20"/>
      <c r="IQV565" s="45"/>
      <c r="IRB565" s="20"/>
      <c r="IRC565" s="20"/>
      <c r="IRD565" s="45"/>
      <c r="IRJ565" s="20"/>
      <c r="IRK565" s="20"/>
      <c r="IRL565" s="45"/>
      <c r="IRR565" s="20"/>
      <c r="IRS565" s="20"/>
      <c r="IRT565" s="45"/>
      <c r="IRZ565" s="20"/>
      <c r="ISA565" s="20"/>
      <c r="ISB565" s="45"/>
      <c r="ISH565" s="20"/>
      <c r="ISI565" s="20"/>
      <c r="ISJ565" s="45"/>
      <c r="ISP565" s="20"/>
      <c r="ISQ565" s="20"/>
      <c r="ISR565" s="45"/>
      <c r="ISX565" s="20"/>
      <c r="ISY565" s="20"/>
      <c r="ISZ565" s="45"/>
      <c r="ITF565" s="20"/>
      <c r="ITG565" s="20"/>
      <c r="ITH565" s="45"/>
      <c r="ITN565" s="20"/>
      <c r="ITO565" s="20"/>
      <c r="ITP565" s="45"/>
      <c r="ITV565" s="20"/>
      <c r="ITW565" s="20"/>
      <c r="ITX565" s="45"/>
      <c r="IUD565" s="20"/>
      <c r="IUE565" s="20"/>
      <c r="IUF565" s="45"/>
      <c r="IUL565" s="20"/>
      <c r="IUM565" s="20"/>
      <c r="IUN565" s="45"/>
      <c r="IUT565" s="20"/>
      <c r="IUU565" s="20"/>
      <c r="IUV565" s="45"/>
      <c r="IVB565" s="20"/>
      <c r="IVC565" s="20"/>
      <c r="IVD565" s="45"/>
      <c r="IVJ565" s="20"/>
      <c r="IVK565" s="20"/>
      <c r="IVL565" s="45"/>
      <c r="IVR565" s="20"/>
      <c r="IVS565" s="20"/>
      <c r="IVT565" s="45"/>
      <c r="IVZ565" s="20"/>
      <c r="IWA565" s="20"/>
      <c r="IWB565" s="45"/>
      <c r="IWH565" s="20"/>
      <c r="IWI565" s="20"/>
      <c r="IWJ565" s="45"/>
      <c r="IWP565" s="20"/>
      <c r="IWQ565" s="20"/>
      <c r="IWR565" s="45"/>
      <c r="IWX565" s="20"/>
      <c r="IWY565" s="20"/>
      <c r="IWZ565" s="45"/>
      <c r="IXF565" s="20"/>
      <c r="IXG565" s="20"/>
      <c r="IXH565" s="45"/>
      <c r="IXN565" s="20"/>
      <c r="IXO565" s="20"/>
      <c r="IXP565" s="45"/>
      <c r="IXV565" s="20"/>
      <c r="IXW565" s="20"/>
      <c r="IXX565" s="45"/>
      <c r="IYD565" s="20"/>
      <c r="IYE565" s="20"/>
      <c r="IYF565" s="45"/>
      <c r="IYL565" s="20"/>
      <c r="IYM565" s="20"/>
      <c r="IYN565" s="45"/>
      <c r="IYT565" s="20"/>
      <c r="IYU565" s="20"/>
      <c r="IYV565" s="45"/>
      <c r="IZB565" s="20"/>
      <c r="IZC565" s="20"/>
      <c r="IZD565" s="45"/>
      <c r="IZJ565" s="20"/>
      <c r="IZK565" s="20"/>
      <c r="IZL565" s="45"/>
      <c r="IZR565" s="20"/>
      <c r="IZS565" s="20"/>
      <c r="IZT565" s="45"/>
      <c r="IZZ565" s="20"/>
      <c r="JAA565" s="20"/>
      <c r="JAB565" s="45"/>
      <c r="JAH565" s="20"/>
      <c r="JAI565" s="20"/>
      <c r="JAJ565" s="45"/>
      <c r="JAP565" s="20"/>
      <c r="JAQ565" s="20"/>
      <c r="JAR565" s="45"/>
      <c r="JAX565" s="20"/>
      <c r="JAY565" s="20"/>
      <c r="JAZ565" s="45"/>
      <c r="JBF565" s="20"/>
      <c r="JBG565" s="20"/>
      <c r="JBH565" s="45"/>
      <c r="JBN565" s="20"/>
      <c r="JBO565" s="20"/>
      <c r="JBP565" s="45"/>
      <c r="JBV565" s="20"/>
      <c r="JBW565" s="20"/>
      <c r="JBX565" s="45"/>
      <c r="JCD565" s="20"/>
      <c r="JCE565" s="20"/>
      <c r="JCF565" s="45"/>
      <c r="JCL565" s="20"/>
      <c r="JCM565" s="20"/>
      <c r="JCN565" s="45"/>
      <c r="JCT565" s="20"/>
      <c r="JCU565" s="20"/>
      <c r="JCV565" s="45"/>
      <c r="JDB565" s="20"/>
      <c r="JDC565" s="20"/>
      <c r="JDD565" s="45"/>
      <c r="JDJ565" s="20"/>
      <c r="JDK565" s="20"/>
      <c r="JDL565" s="45"/>
      <c r="JDR565" s="20"/>
      <c r="JDS565" s="20"/>
      <c r="JDT565" s="45"/>
      <c r="JDZ565" s="20"/>
      <c r="JEA565" s="20"/>
      <c r="JEB565" s="45"/>
      <c r="JEH565" s="20"/>
      <c r="JEI565" s="20"/>
      <c r="JEJ565" s="45"/>
      <c r="JEP565" s="20"/>
      <c r="JEQ565" s="20"/>
      <c r="JER565" s="45"/>
      <c r="JEX565" s="20"/>
      <c r="JEY565" s="20"/>
      <c r="JEZ565" s="45"/>
      <c r="JFF565" s="20"/>
      <c r="JFG565" s="20"/>
      <c r="JFH565" s="45"/>
      <c r="JFN565" s="20"/>
      <c r="JFO565" s="20"/>
      <c r="JFP565" s="45"/>
      <c r="JFV565" s="20"/>
      <c r="JFW565" s="20"/>
      <c r="JFX565" s="45"/>
      <c r="JGD565" s="20"/>
      <c r="JGE565" s="20"/>
      <c r="JGF565" s="45"/>
      <c r="JGL565" s="20"/>
      <c r="JGM565" s="20"/>
      <c r="JGN565" s="45"/>
      <c r="JGT565" s="20"/>
      <c r="JGU565" s="20"/>
      <c r="JGV565" s="45"/>
      <c r="JHB565" s="20"/>
      <c r="JHC565" s="20"/>
      <c r="JHD565" s="45"/>
      <c r="JHJ565" s="20"/>
      <c r="JHK565" s="20"/>
      <c r="JHL565" s="45"/>
      <c r="JHR565" s="20"/>
      <c r="JHS565" s="20"/>
      <c r="JHT565" s="45"/>
      <c r="JHZ565" s="20"/>
      <c r="JIA565" s="20"/>
      <c r="JIB565" s="45"/>
      <c r="JIH565" s="20"/>
      <c r="JII565" s="20"/>
      <c r="JIJ565" s="45"/>
      <c r="JIP565" s="20"/>
      <c r="JIQ565" s="20"/>
      <c r="JIR565" s="45"/>
      <c r="JIX565" s="20"/>
      <c r="JIY565" s="20"/>
      <c r="JIZ565" s="45"/>
      <c r="JJF565" s="20"/>
      <c r="JJG565" s="20"/>
      <c r="JJH565" s="45"/>
      <c r="JJN565" s="20"/>
      <c r="JJO565" s="20"/>
      <c r="JJP565" s="45"/>
      <c r="JJV565" s="20"/>
      <c r="JJW565" s="20"/>
      <c r="JJX565" s="45"/>
      <c r="JKD565" s="20"/>
      <c r="JKE565" s="20"/>
      <c r="JKF565" s="45"/>
      <c r="JKL565" s="20"/>
      <c r="JKM565" s="20"/>
      <c r="JKN565" s="45"/>
      <c r="JKT565" s="20"/>
      <c r="JKU565" s="20"/>
      <c r="JKV565" s="45"/>
      <c r="JLB565" s="20"/>
      <c r="JLC565" s="20"/>
      <c r="JLD565" s="45"/>
      <c r="JLJ565" s="20"/>
      <c r="JLK565" s="20"/>
      <c r="JLL565" s="45"/>
      <c r="JLR565" s="20"/>
      <c r="JLS565" s="20"/>
      <c r="JLT565" s="45"/>
      <c r="JLZ565" s="20"/>
      <c r="JMA565" s="20"/>
      <c r="JMB565" s="45"/>
      <c r="JMH565" s="20"/>
      <c r="JMI565" s="20"/>
      <c r="JMJ565" s="45"/>
      <c r="JMP565" s="20"/>
      <c r="JMQ565" s="20"/>
      <c r="JMR565" s="45"/>
      <c r="JMX565" s="20"/>
      <c r="JMY565" s="20"/>
      <c r="JMZ565" s="45"/>
      <c r="JNF565" s="20"/>
      <c r="JNG565" s="20"/>
      <c r="JNH565" s="45"/>
      <c r="JNN565" s="20"/>
      <c r="JNO565" s="20"/>
      <c r="JNP565" s="45"/>
      <c r="JNV565" s="20"/>
      <c r="JNW565" s="20"/>
      <c r="JNX565" s="45"/>
      <c r="JOD565" s="20"/>
      <c r="JOE565" s="20"/>
      <c r="JOF565" s="45"/>
      <c r="JOL565" s="20"/>
      <c r="JOM565" s="20"/>
      <c r="JON565" s="45"/>
      <c r="JOT565" s="20"/>
      <c r="JOU565" s="20"/>
      <c r="JOV565" s="45"/>
      <c r="JPB565" s="20"/>
      <c r="JPC565" s="20"/>
      <c r="JPD565" s="45"/>
      <c r="JPJ565" s="20"/>
      <c r="JPK565" s="20"/>
      <c r="JPL565" s="45"/>
      <c r="JPR565" s="20"/>
      <c r="JPS565" s="20"/>
      <c r="JPT565" s="45"/>
      <c r="JPZ565" s="20"/>
      <c r="JQA565" s="20"/>
      <c r="JQB565" s="45"/>
      <c r="JQH565" s="20"/>
      <c r="JQI565" s="20"/>
      <c r="JQJ565" s="45"/>
      <c r="JQP565" s="20"/>
      <c r="JQQ565" s="20"/>
      <c r="JQR565" s="45"/>
      <c r="JQX565" s="20"/>
      <c r="JQY565" s="20"/>
      <c r="JQZ565" s="45"/>
      <c r="JRF565" s="20"/>
      <c r="JRG565" s="20"/>
      <c r="JRH565" s="45"/>
      <c r="JRN565" s="20"/>
      <c r="JRO565" s="20"/>
      <c r="JRP565" s="45"/>
      <c r="JRV565" s="20"/>
      <c r="JRW565" s="20"/>
      <c r="JRX565" s="45"/>
      <c r="JSD565" s="20"/>
      <c r="JSE565" s="20"/>
      <c r="JSF565" s="45"/>
      <c r="JSL565" s="20"/>
      <c r="JSM565" s="20"/>
      <c r="JSN565" s="45"/>
      <c r="JST565" s="20"/>
      <c r="JSU565" s="20"/>
      <c r="JSV565" s="45"/>
      <c r="JTB565" s="20"/>
      <c r="JTC565" s="20"/>
      <c r="JTD565" s="45"/>
      <c r="JTJ565" s="20"/>
      <c r="JTK565" s="20"/>
      <c r="JTL565" s="45"/>
      <c r="JTR565" s="20"/>
      <c r="JTS565" s="20"/>
      <c r="JTT565" s="45"/>
      <c r="JTZ565" s="20"/>
      <c r="JUA565" s="20"/>
      <c r="JUB565" s="45"/>
      <c r="JUH565" s="20"/>
      <c r="JUI565" s="20"/>
      <c r="JUJ565" s="45"/>
      <c r="JUP565" s="20"/>
      <c r="JUQ565" s="20"/>
      <c r="JUR565" s="45"/>
      <c r="JUX565" s="20"/>
      <c r="JUY565" s="20"/>
      <c r="JUZ565" s="45"/>
      <c r="JVF565" s="20"/>
      <c r="JVG565" s="20"/>
      <c r="JVH565" s="45"/>
      <c r="JVN565" s="20"/>
      <c r="JVO565" s="20"/>
      <c r="JVP565" s="45"/>
      <c r="JVV565" s="20"/>
      <c r="JVW565" s="20"/>
      <c r="JVX565" s="45"/>
      <c r="JWD565" s="20"/>
      <c r="JWE565" s="20"/>
      <c r="JWF565" s="45"/>
      <c r="JWL565" s="20"/>
      <c r="JWM565" s="20"/>
      <c r="JWN565" s="45"/>
      <c r="JWT565" s="20"/>
      <c r="JWU565" s="20"/>
      <c r="JWV565" s="45"/>
      <c r="JXB565" s="20"/>
      <c r="JXC565" s="20"/>
      <c r="JXD565" s="45"/>
      <c r="JXJ565" s="20"/>
      <c r="JXK565" s="20"/>
      <c r="JXL565" s="45"/>
      <c r="JXR565" s="20"/>
      <c r="JXS565" s="20"/>
      <c r="JXT565" s="45"/>
      <c r="JXZ565" s="20"/>
      <c r="JYA565" s="20"/>
      <c r="JYB565" s="45"/>
      <c r="JYH565" s="20"/>
      <c r="JYI565" s="20"/>
      <c r="JYJ565" s="45"/>
      <c r="JYP565" s="20"/>
      <c r="JYQ565" s="20"/>
      <c r="JYR565" s="45"/>
      <c r="JYX565" s="20"/>
      <c r="JYY565" s="20"/>
      <c r="JYZ565" s="45"/>
      <c r="JZF565" s="20"/>
      <c r="JZG565" s="20"/>
      <c r="JZH565" s="45"/>
      <c r="JZN565" s="20"/>
      <c r="JZO565" s="20"/>
      <c r="JZP565" s="45"/>
      <c r="JZV565" s="20"/>
      <c r="JZW565" s="20"/>
      <c r="JZX565" s="45"/>
      <c r="KAD565" s="20"/>
      <c r="KAE565" s="20"/>
      <c r="KAF565" s="45"/>
      <c r="KAL565" s="20"/>
      <c r="KAM565" s="20"/>
      <c r="KAN565" s="45"/>
      <c r="KAT565" s="20"/>
      <c r="KAU565" s="20"/>
      <c r="KAV565" s="45"/>
      <c r="KBB565" s="20"/>
      <c r="KBC565" s="20"/>
      <c r="KBD565" s="45"/>
      <c r="KBJ565" s="20"/>
      <c r="KBK565" s="20"/>
      <c r="KBL565" s="45"/>
      <c r="KBR565" s="20"/>
      <c r="KBS565" s="20"/>
      <c r="KBT565" s="45"/>
      <c r="KBZ565" s="20"/>
      <c r="KCA565" s="20"/>
      <c r="KCB565" s="45"/>
      <c r="KCH565" s="20"/>
      <c r="KCI565" s="20"/>
      <c r="KCJ565" s="45"/>
      <c r="KCP565" s="20"/>
      <c r="KCQ565" s="20"/>
      <c r="KCR565" s="45"/>
      <c r="KCX565" s="20"/>
      <c r="KCY565" s="20"/>
      <c r="KCZ565" s="45"/>
      <c r="KDF565" s="20"/>
      <c r="KDG565" s="20"/>
      <c r="KDH565" s="45"/>
      <c r="KDN565" s="20"/>
      <c r="KDO565" s="20"/>
      <c r="KDP565" s="45"/>
      <c r="KDV565" s="20"/>
      <c r="KDW565" s="20"/>
      <c r="KDX565" s="45"/>
      <c r="KED565" s="20"/>
      <c r="KEE565" s="20"/>
      <c r="KEF565" s="45"/>
      <c r="KEL565" s="20"/>
      <c r="KEM565" s="20"/>
      <c r="KEN565" s="45"/>
      <c r="KET565" s="20"/>
      <c r="KEU565" s="20"/>
      <c r="KEV565" s="45"/>
      <c r="KFB565" s="20"/>
      <c r="KFC565" s="20"/>
      <c r="KFD565" s="45"/>
      <c r="KFJ565" s="20"/>
      <c r="KFK565" s="20"/>
      <c r="KFL565" s="45"/>
      <c r="KFR565" s="20"/>
      <c r="KFS565" s="20"/>
      <c r="KFT565" s="45"/>
      <c r="KFZ565" s="20"/>
      <c r="KGA565" s="20"/>
      <c r="KGB565" s="45"/>
      <c r="KGH565" s="20"/>
      <c r="KGI565" s="20"/>
      <c r="KGJ565" s="45"/>
      <c r="KGP565" s="20"/>
      <c r="KGQ565" s="20"/>
      <c r="KGR565" s="45"/>
      <c r="KGX565" s="20"/>
      <c r="KGY565" s="20"/>
      <c r="KGZ565" s="45"/>
      <c r="KHF565" s="20"/>
      <c r="KHG565" s="20"/>
      <c r="KHH565" s="45"/>
      <c r="KHN565" s="20"/>
      <c r="KHO565" s="20"/>
      <c r="KHP565" s="45"/>
      <c r="KHV565" s="20"/>
      <c r="KHW565" s="20"/>
      <c r="KHX565" s="45"/>
      <c r="KID565" s="20"/>
      <c r="KIE565" s="20"/>
      <c r="KIF565" s="45"/>
      <c r="KIL565" s="20"/>
      <c r="KIM565" s="20"/>
      <c r="KIN565" s="45"/>
      <c r="KIT565" s="20"/>
      <c r="KIU565" s="20"/>
      <c r="KIV565" s="45"/>
      <c r="KJB565" s="20"/>
      <c r="KJC565" s="20"/>
      <c r="KJD565" s="45"/>
      <c r="KJJ565" s="20"/>
      <c r="KJK565" s="20"/>
      <c r="KJL565" s="45"/>
      <c r="KJR565" s="20"/>
      <c r="KJS565" s="20"/>
      <c r="KJT565" s="45"/>
      <c r="KJZ565" s="20"/>
      <c r="KKA565" s="20"/>
      <c r="KKB565" s="45"/>
      <c r="KKH565" s="20"/>
      <c r="KKI565" s="20"/>
      <c r="KKJ565" s="45"/>
      <c r="KKP565" s="20"/>
      <c r="KKQ565" s="20"/>
      <c r="KKR565" s="45"/>
      <c r="KKX565" s="20"/>
      <c r="KKY565" s="20"/>
      <c r="KKZ565" s="45"/>
      <c r="KLF565" s="20"/>
      <c r="KLG565" s="20"/>
      <c r="KLH565" s="45"/>
      <c r="KLN565" s="20"/>
      <c r="KLO565" s="20"/>
      <c r="KLP565" s="45"/>
      <c r="KLV565" s="20"/>
      <c r="KLW565" s="20"/>
      <c r="KLX565" s="45"/>
      <c r="KMD565" s="20"/>
      <c r="KME565" s="20"/>
      <c r="KMF565" s="45"/>
      <c r="KML565" s="20"/>
      <c r="KMM565" s="20"/>
      <c r="KMN565" s="45"/>
      <c r="KMT565" s="20"/>
      <c r="KMU565" s="20"/>
      <c r="KMV565" s="45"/>
      <c r="KNB565" s="20"/>
      <c r="KNC565" s="20"/>
      <c r="KND565" s="45"/>
      <c r="KNJ565" s="20"/>
      <c r="KNK565" s="20"/>
      <c r="KNL565" s="45"/>
      <c r="KNR565" s="20"/>
      <c r="KNS565" s="20"/>
      <c r="KNT565" s="45"/>
      <c r="KNZ565" s="20"/>
      <c r="KOA565" s="20"/>
      <c r="KOB565" s="45"/>
      <c r="KOH565" s="20"/>
      <c r="KOI565" s="20"/>
      <c r="KOJ565" s="45"/>
      <c r="KOP565" s="20"/>
      <c r="KOQ565" s="20"/>
      <c r="KOR565" s="45"/>
      <c r="KOX565" s="20"/>
      <c r="KOY565" s="20"/>
      <c r="KOZ565" s="45"/>
      <c r="KPF565" s="20"/>
      <c r="KPG565" s="20"/>
      <c r="KPH565" s="45"/>
      <c r="KPN565" s="20"/>
      <c r="KPO565" s="20"/>
      <c r="KPP565" s="45"/>
      <c r="KPV565" s="20"/>
      <c r="KPW565" s="20"/>
      <c r="KPX565" s="45"/>
      <c r="KQD565" s="20"/>
      <c r="KQE565" s="20"/>
      <c r="KQF565" s="45"/>
      <c r="KQL565" s="20"/>
      <c r="KQM565" s="20"/>
      <c r="KQN565" s="45"/>
      <c r="KQT565" s="20"/>
      <c r="KQU565" s="20"/>
      <c r="KQV565" s="45"/>
      <c r="KRB565" s="20"/>
      <c r="KRC565" s="20"/>
      <c r="KRD565" s="45"/>
      <c r="KRJ565" s="20"/>
      <c r="KRK565" s="20"/>
      <c r="KRL565" s="45"/>
      <c r="KRR565" s="20"/>
      <c r="KRS565" s="20"/>
      <c r="KRT565" s="45"/>
      <c r="KRZ565" s="20"/>
      <c r="KSA565" s="20"/>
      <c r="KSB565" s="45"/>
      <c r="KSH565" s="20"/>
      <c r="KSI565" s="20"/>
      <c r="KSJ565" s="45"/>
      <c r="KSP565" s="20"/>
      <c r="KSQ565" s="20"/>
      <c r="KSR565" s="45"/>
      <c r="KSX565" s="20"/>
      <c r="KSY565" s="20"/>
      <c r="KSZ565" s="45"/>
      <c r="KTF565" s="20"/>
      <c r="KTG565" s="20"/>
      <c r="KTH565" s="45"/>
      <c r="KTN565" s="20"/>
      <c r="KTO565" s="20"/>
      <c r="KTP565" s="45"/>
      <c r="KTV565" s="20"/>
      <c r="KTW565" s="20"/>
      <c r="KTX565" s="45"/>
      <c r="KUD565" s="20"/>
      <c r="KUE565" s="20"/>
      <c r="KUF565" s="45"/>
      <c r="KUL565" s="20"/>
      <c r="KUM565" s="20"/>
      <c r="KUN565" s="45"/>
      <c r="KUT565" s="20"/>
      <c r="KUU565" s="20"/>
      <c r="KUV565" s="45"/>
      <c r="KVB565" s="20"/>
      <c r="KVC565" s="20"/>
      <c r="KVD565" s="45"/>
      <c r="KVJ565" s="20"/>
      <c r="KVK565" s="20"/>
      <c r="KVL565" s="45"/>
      <c r="KVR565" s="20"/>
      <c r="KVS565" s="20"/>
      <c r="KVT565" s="45"/>
      <c r="KVZ565" s="20"/>
      <c r="KWA565" s="20"/>
      <c r="KWB565" s="45"/>
      <c r="KWH565" s="20"/>
      <c r="KWI565" s="20"/>
      <c r="KWJ565" s="45"/>
      <c r="KWP565" s="20"/>
      <c r="KWQ565" s="20"/>
      <c r="KWR565" s="45"/>
      <c r="KWX565" s="20"/>
      <c r="KWY565" s="20"/>
      <c r="KWZ565" s="45"/>
      <c r="KXF565" s="20"/>
      <c r="KXG565" s="20"/>
      <c r="KXH565" s="45"/>
      <c r="KXN565" s="20"/>
      <c r="KXO565" s="20"/>
      <c r="KXP565" s="45"/>
      <c r="KXV565" s="20"/>
      <c r="KXW565" s="20"/>
      <c r="KXX565" s="45"/>
      <c r="KYD565" s="20"/>
      <c r="KYE565" s="20"/>
      <c r="KYF565" s="45"/>
      <c r="KYL565" s="20"/>
      <c r="KYM565" s="20"/>
      <c r="KYN565" s="45"/>
      <c r="KYT565" s="20"/>
      <c r="KYU565" s="20"/>
      <c r="KYV565" s="45"/>
      <c r="KZB565" s="20"/>
      <c r="KZC565" s="20"/>
      <c r="KZD565" s="45"/>
      <c r="KZJ565" s="20"/>
      <c r="KZK565" s="20"/>
      <c r="KZL565" s="45"/>
      <c r="KZR565" s="20"/>
      <c r="KZS565" s="20"/>
      <c r="KZT565" s="45"/>
      <c r="KZZ565" s="20"/>
      <c r="LAA565" s="20"/>
      <c r="LAB565" s="45"/>
      <c r="LAH565" s="20"/>
      <c r="LAI565" s="20"/>
      <c r="LAJ565" s="45"/>
      <c r="LAP565" s="20"/>
      <c r="LAQ565" s="20"/>
      <c r="LAR565" s="45"/>
      <c r="LAX565" s="20"/>
      <c r="LAY565" s="20"/>
      <c r="LAZ565" s="45"/>
      <c r="LBF565" s="20"/>
      <c r="LBG565" s="20"/>
      <c r="LBH565" s="45"/>
      <c r="LBN565" s="20"/>
      <c r="LBO565" s="20"/>
      <c r="LBP565" s="45"/>
      <c r="LBV565" s="20"/>
      <c r="LBW565" s="20"/>
      <c r="LBX565" s="45"/>
      <c r="LCD565" s="20"/>
      <c r="LCE565" s="20"/>
      <c r="LCF565" s="45"/>
      <c r="LCL565" s="20"/>
      <c r="LCM565" s="20"/>
      <c r="LCN565" s="45"/>
      <c r="LCT565" s="20"/>
      <c r="LCU565" s="20"/>
      <c r="LCV565" s="45"/>
      <c r="LDB565" s="20"/>
      <c r="LDC565" s="20"/>
      <c r="LDD565" s="45"/>
      <c r="LDJ565" s="20"/>
      <c r="LDK565" s="20"/>
      <c r="LDL565" s="45"/>
      <c r="LDR565" s="20"/>
      <c r="LDS565" s="20"/>
      <c r="LDT565" s="45"/>
      <c r="LDZ565" s="20"/>
      <c r="LEA565" s="20"/>
      <c r="LEB565" s="45"/>
      <c r="LEH565" s="20"/>
      <c r="LEI565" s="20"/>
      <c r="LEJ565" s="45"/>
      <c r="LEP565" s="20"/>
      <c r="LEQ565" s="20"/>
      <c r="LER565" s="45"/>
      <c r="LEX565" s="20"/>
      <c r="LEY565" s="20"/>
      <c r="LEZ565" s="45"/>
      <c r="LFF565" s="20"/>
      <c r="LFG565" s="20"/>
      <c r="LFH565" s="45"/>
      <c r="LFN565" s="20"/>
      <c r="LFO565" s="20"/>
      <c r="LFP565" s="45"/>
      <c r="LFV565" s="20"/>
      <c r="LFW565" s="20"/>
      <c r="LFX565" s="45"/>
      <c r="LGD565" s="20"/>
      <c r="LGE565" s="20"/>
      <c r="LGF565" s="45"/>
      <c r="LGL565" s="20"/>
      <c r="LGM565" s="20"/>
      <c r="LGN565" s="45"/>
      <c r="LGT565" s="20"/>
      <c r="LGU565" s="20"/>
      <c r="LGV565" s="45"/>
      <c r="LHB565" s="20"/>
      <c r="LHC565" s="20"/>
      <c r="LHD565" s="45"/>
      <c r="LHJ565" s="20"/>
      <c r="LHK565" s="20"/>
      <c r="LHL565" s="45"/>
      <c r="LHR565" s="20"/>
      <c r="LHS565" s="20"/>
      <c r="LHT565" s="45"/>
      <c r="LHZ565" s="20"/>
      <c r="LIA565" s="20"/>
      <c r="LIB565" s="45"/>
      <c r="LIH565" s="20"/>
      <c r="LII565" s="20"/>
      <c r="LIJ565" s="45"/>
      <c r="LIP565" s="20"/>
      <c r="LIQ565" s="20"/>
      <c r="LIR565" s="45"/>
      <c r="LIX565" s="20"/>
      <c r="LIY565" s="20"/>
      <c r="LIZ565" s="45"/>
      <c r="LJF565" s="20"/>
      <c r="LJG565" s="20"/>
      <c r="LJH565" s="45"/>
      <c r="LJN565" s="20"/>
      <c r="LJO565" s="20"/>
      <c r="LJP565" s="45"/>
      <c r="LJV565" s="20"/>
      <c r="LJW565" s="20"/>
      <c r="LJX565" s="45"/>
      <c r="LKD565" s="20"/>
      <c r="LKE565" s="20"/>
      <c r="LKF565" s="45"/>
      <c r="LKL565" s="20"/>
      <c r="LKM565" s="20"/>
      <c r="LKN565" s="45"/>
      <c r="LKT565" s="20"/>
      <c r="LKU565" s="20"/>
      <c r="LKV565" s="45"/>
      <c r="LLB565" s="20"/>
      <c r="LLC565" s="20"/>
      <c r="LLD565" s="45"/>
      <c r="LLJ565" s="20"/>
      <c r="LLK565" s="20"/>
      <c r="LLL565" s="45"/>
      <c r="LLR565" s="20"/>
      <c r="LLS565" s="20"/>
      <c r="LLT565" s="45"/>
      <c r="LLZ565" s="20"/>
      <c r="LMA565" s="20"/>
      <c r="LMB565" s="45"/>
      <c r="LMH565" s="20"/>
      <c r="LMI565" s="20"/>
      <c r="LMJ565" s="45"/>
      <c r="LMP565" s="20"/>
      <c r="LMQ565" s="20"/>
      <c r="LMR565" s="45"/>
      <c r="LMX565" s="20"/>
      <c r="LMY565" s="20"/>
      <c r="LMZ565" s="45"/>
      <c r="LNF565" s="20"/>
      <c r="LNG565" s="20"/>
      <c r="LNH565" s="45"/>
      <c r="LNN565" s="20"/>
      <c r="LNO565" s="20"/>
      <c r="LNP565" s="45"/>
      <c r="LNV565" s="20"/>
      <c r="LNW565" s="20"/>
      <c r="LNX565" s="45"/>
      <c r="LOD565" s="20"/>
      <c r="LOE565" s="20"/>
      <c r="LOF565" s="45"/>
      <c r="LOL565" s="20"/>
      <c r="LOM565" s="20"/>
      <c r="LON565" s="45"/>
      <c r="LOT565" s="20"/>
      <c r="LOU565" s="20"/>
      <c r="LOV565" s="45"/>
      <c r="LPB565" s="20"/>
      <c r="LPC565" s="20"/>
      <c r="LPD565" s="45"/>
      <c r="LPJ565" s="20"/>
      <c r="LPK565" s="20"/>
      <c r="LPL565" s="45"/>
      <c r="LPR565" s="20"/>
      <c r="LPS565" s="20"/>
      <c r="LPT565" s="45"/>
      <c r="LPZ565" s="20"/>
      <c r="LQA565" s="20"/>
      <c r="LQB565" s="45"/>
      <c r="LQH565" s="20"/>
      <c r="LQI565" s="20"/>
      <c r="LQJ565" s="45"/>
      <c r="LQP565" s="20"/>
      <c r="LQQ565" s="20"/>
      <c r="LQR565" s="45"/>
      <c r="LQX565" s="20"/>
      <c r="LQY565" s="20"/>
      <c r="LQZ565" s="45"/>
      <c r="LRF565" s="20"/>
      <c r="LRG565" s="20"/>
      <c r="LRH565" s="45"/>
      <c r="LRN565" s="20"/>
      <c r="LRO565" s="20"/>
      <c r="LRP565" s="45"/>
      <c r="LRV565" s="20"/>
      <c r="LRW565" s="20"/>
      <c r="LRX565" s="45"/>
      <c r="LSD565" s="20"/>
      <c r="LSE565" s="20"/>
      <c r="LSF565" s="45"/>
      <c r="LSL565" s="20"/>
      <c r="LSM565" s="20"/>
      <c r="LSN565" s="45"/>
      <c r="LST565" s="20"/>
      <c r="LSU565" s="20"/>
      <c r="LSV565" s="45"/>
      <c r="LTB565" s="20"/>
      <c r="LTC565" s="20"/>
      <c r="LTD565" s="45"/>
      <c r="LTJ565" s="20"/>
      <c r="LTK565" s="20"/>
      <c r="LTL565" s="45"/>
      <c r="LTR565" s="20"/>
      <c r="LTS565" s="20"/>
      <c r="LTT565" s="45"/>
      <c r="LTZ565" s="20"/>
      <c r="LUA565" s="20"/>
      <c r="LUB565" s="45"/>
      <c r="LUH565" s="20"/>
      <c r="LUI565" s="20"/>
      <c r="LUJ565" s="45"/>
      <c r="LUP565" s="20"/>
      <c r="LUQ565" s="20"/>
      <c r="LUR565" s="45"/>
      <c r="LUX565" s="20"/>
      <c r="LUY565" s="20"/>
      <c r="LUZ565" s="45"/>
      <c r="LVF565" s="20"/>
      <c r="LVG565" s="20"/>
      <c r="LVH565" s="45"/>
      <c r="LVN565" s="20"/>
      <c r="LVO565" s="20"/>
      <c r="LVP565" s="45"/>
      <c r="LVV565" s="20"/>
      <c r="LVW565" s="20"/>
      <c r="LVX565" s="45"/>
      <c r="LWD565" s="20"/>
      <c r="LWE565" s="20"/>
      <c r="LWF565" s="45"/>
      <c r="LWL565" s="20"/>
      <c r="LWM565" s="20"/>
      <c r="LWN565" s="45"/>
      <c r="LWT565" s="20"/>
      <c r="LWU565" s="20"/>
      <c r="LWV565" s="45"/>
      <c r="LXB565" s="20"/>
      <c r="LXC565" s="20"/>
      <c r="LXD565" s="45"/>
      <c r="LXJ565" s="20"/>
      <c r="LXK565" s="20"/>
      <c r="LXL565" s="45"/>
      <c r="LXR565" s="20"/>
      <c r="LXS565" s="20"/>
      <c r="LXT565" s="45"/>
      <c r="LXZ565" s="20"/>
      <c r="LYA565" s="20"/>
      <c r="LYB565" s="45"/>
      <c r="LYH565" s="20"/>
      <c r="LYI565" s="20"/>
      <c r="LYJ565" s="45"/>
      <c r="LYP565" s="20"/>
      <c r="LYQ565" s="20"/>
      <c r="LYR565" s="45"/>
      <c r="LYX565" s="20"/>
      <c r="LYY565" s="20"/>
      <c r="LYZ565" s="45"/>
      <c r="LZF565" s="20"/>
      <c r="LZG565" s="20"/>
      <c r="LZH565" s="45"/>
      <c r="LZN565" s="20"/>
      <c r="LZO565" s="20"/>
      <c r="LZP565" s="45"/>
      <c r="LZV565" s="20"/>
      <c r="LZW565" s="20"/>
      <c r="LZX565" s="45"/>
      <c r="MAD565" s="20"/>
      <c r="MAE565" s="20"/>
      <c r="MAF565" s="45"/>
      <c r="MAL565" s="20"/>
      <c r="MAM565" s="20"/>
      <c r="MAN565" s="45"/>
      <c r="MAT565" s="20"/>
      <c r="MAU565" s="20"/>
      <c r="MAV565" s="45"/>
      <c r="MBB565" s="20"/>
      <c r="MBC565" s="20"/>
      <c r="MBD565" s="45"/>
      <c r="MBJ565" s="20"/>
      <c r="MBK565" s="20"/>
      <c r="MBL565" s="45"/>
      <c r="MBR565" s="20"/>
      <c r="MBS565" s="20"/>
      <c r="MBT565" s="45"/>
      <c r="MBZ565" s="20"/>
      <c r="MCA565" s="20"/>
      <c r="MCB565" s="45"/>
      <c r="MCH565" s="20"/>
      <c r="MCI565" s="20"/>
      <c r="MCJ565" s="45"/>
      <c r="MCP565" s="20"/>
      <c r="MCQ565" s="20"/>
      <c r="MCR565" s="45"/>
      <c r="MCX565" s="20"/>
      <c r="MCY565" s="20"/>
      <c r="MCZ565" s="45"/>
      <c r="MDF565" s="20"/>
      <c r="MDG565" s="20"/>
      <c r="MDH565" s="45"/>
      <c r="MDN565" s="20"/>
      <c r="MDO565" s="20"/>
      <c r="MDP565" s="45"/>
      <c r="MDV565" s="20"/>
      <c r="MDW565" s="20"/>
      <c r="MDX565" s="45"/>
      <c r="MED565" s="20"/>
      <c r="MEE565" s="20"/>
      <c r="MEF565" s="45"/>
      <c r="MEL565" s="20"/>
      <c r="MEM565" s="20"/>
      <c r="MEN565" s="45"/>
      <c r="MET565" s="20"/>
      <c r="MEU565" s="20"/>
      <c r="MEV565" s="45"/>
      <c r="MFB565" s="20"/>
      <c r="MFC565" s="20"/>
      <c r="MFD565" s="45"/>
      <c r="MFJ565" s="20"/>
      <c r="MFK565" s="20"/>
      <c r="MFL565" s="45"/>
      <c r="MFR565" s="20"/>
      <c r="MFS565" s="20"/>
      <c r="MFT565" s="45"/>
      <c r="MFZ565" s="20"/>
      <c r="MGA565" s="20"/>
      <c r="MGB565" s="45"/>
      <c r="MGH565" s="20"/>
      <c r="MGI565" s="20"/>
      <c r="MGJ565" s="45"/>
      <c r="MGP565" s="20"/>
      <c r="MGQ565" s="20"/>
      <c r="MGR565" s="45"/>
      <c r="MGX565" s="20"/>
      <c r="MGY565" s="20"/>
      <c r="MGZ565" s="45"/>
      <c r="MHF565" s="20"/>
      <c r="MHG565" s="20"/>
      <c r="MHH565" s="45"/>
      <c r="MHN565" s="20"/>
      <c r="MHO565" s="20"/>
      <c r="MHP565" s="45"/>
      <c r="MHV565" s="20"/>
      <c r="MHW565" s="20"/>
      <c r="MHX565" s="45"/>
      <c r="MID565" s="20"/>
      <c r="MIE565" s="20"/>
      <c r="MIF565" s="45"/>
      <c r="MIL565" s="20"/>
      <c r="MIM565" s="20"/>
      <c r="MIN565" s="45"/>
      <c r="MIT565" s="20"/>
      <c r="MIU565" s="20"/>
      <c r="MIV565" s="45"/>
      <c r="MJB565" s="20"/>
      <c r="MJC565" s="20"/>
      <c r="MJD565" s="45"/>
      <c r="MJJ565" s="20"/>
      <c r="MJK565" s="20"/>
      <c r="MJL565" s="45"/>
      <c r="MJR565" s="20"/>
      <c r="MJS565" s="20"/>
      <c r="MJT565" s="45"/>
      <c r="MJZ565" s="20"/>
      <c r="MKA565" s="20"/>
      <c r="MKB565" s="45"/>
      <c r="MKH565" s="20"/>
      <c r="MKI565" s="20"/>
      <c r="MKJ565" s="45"/>
      <c r="MKP565" s="20"/>
      <c r="MKQ565" s="20"/>
      <c r="MKR565" s="45"/>
      <c r="MKX565" s="20"/>
      <c r="MKY565" s="20"/>
      <c r="MKZ565" s="45"/>
      <c r="MLF565" s="20"/>
      <c r="MLG565" s="20"/>
      <c r="MLH565" s="45"/>
      <c r="MLN565" s="20"/>
      <c r="MLO565" s="20"/>
      <c r="MLP565" s="45"/>
      <c r="MLV565" s="20"/>
      <c r="MLW565" s="20"/>
      <c r="MLX565" s="45"/>
      <c r="MMD565" s="20"/>
      <c r="MME565" s="20"/>
      <c r="MMF565" s="45"/>
      <c r="MML565" s="20"/>
      <c r="MMM565" s="20"/>
      <c r="MMN565" s="45"/>
      <c r="MMT565" s="20"/>
      <c r="MMU565" s="20"/>
      <c r="MMV565" s="45"/>
      <c r="MNB565" s="20"/>
      <c r="MNC565" s="20"/>
      <c r="MND565" s="45"/>
      <c r="MNJ565" s="20"/>
      <c r="MNK565" s="20"/>
      <c r="MNL565" s="45"/>
      <c r="MNR565" s="20"/>
      <c r="MNS565" s="20"/>
      <c r="MNT565" s="45"/>
      <c r="MNZ565" s="20"/>
      <c r="MOA565" s="20"/>
      <c r="MOB565" s="45"/>
      <c r="MOH565" s="20"/>
      <c r="MOI565" s="20"/>
      <c r="MOJ565" s="45"/>
      <c r="MOP565" s="20"/>
      <c r="MOQ565" s="20"/>
      <c r="MOR565" s="45"/>
      <c r="MOX565" s="20"/>
      <c r="MOY565" s="20"/>
      <c r="MOZ565" s="45"/>
      <c r="MPF565" s="20"/>
      <c r="MPG565" s="20"/>
      <c r="MPH565" s="45"/>
      <c r="MPN565" s="20"/>
      <c r="MPO565" s="20"/>
      <c r="MPP565" s="45"/>
      <c r="MPV565" s="20"/>
      <c r="MPW565" s="20"/>
      <c r="MPX565" s="45"/>
      <c r="MQD565" s="20"/>
      <c r="MQE565" s="20"/>
      <c r="MQF565" s="45"/>
      <c r="MQL565" s="20"/>
      <c r="MQM565" s="20"/>
      <c r="MQN565" s="45"/>
      <c r="MQT565" s="20"/>
      <c r="MQU565" s="20"/>
      <c r="MQV565" s="45"/>
      <c r="MRB565" s="20"/>
      <c r="MRC565" s="20"/>
      <c r="MRD565" s="45"/>
      <c r="MRJ565" s="20"/>
      <c r="MRK565" s="20"/>
      <c r="MRL565" s="45"/>
      <c r="MRR565" s="20"/>
      <c r="MRS565" s="20"/>
      <c r="MRT565" s="45"/>
      <c r="MRZ565" s="20"/>
      <c r="MSA565" s="20"/>
      <c r="MSB565" s="45"/>
      <c r="MSH565" s="20"/>
      <c r="MSI565" s="20"/>
      <c r="MSJ565" s="45"/>
      <c r="MSP565" s="20"/>
      <c r="MSQ565" s="20"/>
      <c r="MSR565" s="45"/>
      <c r="MSX565" s="20"/>
      <c r="MSY565" s="20"/>
      <c r="MSZ565" s="45"/>
      <c r="MTF565" s="20"/>
      <c r="MTG565" s="20"/>
      <c r="MTH565" s="45"/>
      <c r="MTN565" s="20"/>
      <c r="MTO565" s="20"/>
      <c r="MTP565" s="45"/>
      <c r="MTV565" s="20"/>
      <c r="MTW565" s="20"/>
      <c r="MTX565" s="45"/>
      <c r="MUD565" s="20"/>
      <c r="MUE565" s="20"/>
      <c r="MUF565" s="45"/>
      <c r="MUL565" s="20"/>
      <c r="MUM565" s="20"/>
      <c r="MUN565" s="45"/>
      <c r="MUT565" s="20"/>
      <c r="MUU565" s="20"/>
      <c r="MUV565" s="45"/>
      <c r="MVB565" s="20"/>
      <c r="MVC565" s="20"/>
      <c r="MVD565" s="45"/>
      <c r="MVJ565" s="20"/>
      <c r="MVK565" s="20"/>
      <c r="MVL565" s="45"/>
      <c r="MVR565" s="20"/>
      <c r="MVS565" s="20"/>
      <c r="MVT565" s="45"/>
      <c r="MVZ565" s="20"/>
      <c r="MWA565" s="20"/>
      <c r="MWB565" s="45"/>
      <c r="MWH565" s="20"/>
      <c r="MWI565" s="20"/>
      <c r="MWJ565" s="45"/>
      <c r="MWP565" s="20"/>
      <c r="MWQ565" s="20"/>
      <c r="MWR565" s="45"/>
      <c r="MWX565" s="20"/>
      <c r="MWY565" s="20"/>
      <c r="MWZ565" s="45"/>
      <c r="MXF565" s="20"/>
      <c r="MXG565" s="20"/>
      <c r="MXH565" s="45"/>
      <c r="MXN565" s="20"/>
      <c r="MXO565" s="20"/>
      <c r="MXP565" s="45"/>
      <c r="MXV565" s="20"/>
      <c r="MXW565" s="20"/>
      <c r="MXX565" s="45"/>
      <c r="MYD565" s="20"/>
      <c r="MYE565" s="20"/>
      <c r="MYF565" s="45"/>
      <c r="MYL565" s="20"/>
      <c r="MYM565" s="20"/>
      <c r="MYN565" s="45"/>
      <c r="MYT565" s="20"/>
      <c r="MYU565" s="20"/>
      <c r="MYV565" s="45"/>
      <c r="MZB565" s="20"/>
      <c r="MZC565" s="20"/>
      <c r="MZD565" s="45"/>
      <c r="MZJ565" s="20"/>
      <c r="MZK565" s="20"/>
      <c r="MZL565" s="45"/>
      <c r="MZR565" s="20"/>
      <c r="MZS565" s="20"/>
      <c r="MZT565" s="45"/>
      <c r="MZZ565" s="20"/>
      <c r="NAA565" s="20"/>
      <c r="NAB565" s="45"/>
      <c r="NAH565" s="20"/>
      <c r="NAI565" s="20"/>
      <c r="NAJ565" s="45"/>
      <c r="NAP565" s="20"/>
      <c r="NAQ565" s="20"/>
      <c r="NAR565" s="45"/>
      <c r="NAX565" s="20"/>
      <c r="NAY565" s="20"/>
      <c r="NAZ565" s="45"/>
      <c r="NBF565" s="20"/>
      <c r="NBG565" s="20"/>
      <c r="NBH565" s="45"/>
      <c r="NBN565" s="20"/>
      <c r="NBO565" s="20"/>
      <c r="NBP565" s="45"/>
      <c r="NBV565" s="20"/>
      <c r="NBW565" s="20"/>
      <c r="NBX565" s="45"/>
      <c r="NCD565" s="20"/>
      <c r="NCE565" s="20"/>
      <c r="NCF565" s="45"/>
      <c r="NCL565" s="20"/>
      <c r="NCM565" s="20"/>
      <c r="NCN565" s="45"/>
      <c r="NCT565" s="20"/>
      <c r="NCU565" s="20"/>
      <c r="NCV565" s="45"/>
      <c r="NDB565" s="20"/>
      <c r="NDC565" s="20"/>
      <c r="NDD565" s="45"/>
      <c r="NDJ565" s="20"/>
      <c r="NDK565" s="20"/>
      <c r="NDL565" s="45"/>
      <c r="NDR565" s="20"/>
      <c r="NDS565" s="20"/>
      <c r="NDT565" s="45"/>
      <c r="NDZ565" s="20"/>
      <c r="NEA565" s="20"/>
      <c r="NEB565" s="45"/>
      <c r="NEH565" s="20"/>
      <c r="NEI565" s="20"/>
      <c r="NEJ565" s="45"/>
      <c r="NEP565" s="20"/>
      <c r="NEQ565" s="20"/>
      <c r="NER565" s="45"/>
      <c r="NEX565" s="20"/>
      <c r="NEY565" s="20"/>
      <c r="NEZ565" s="45"/>
      <c r="NFF565" s="20"/>
      <c r="NFG565" s="20"/>
      <c r="NFH565" s="45"/>
      <c r="NFN565" s="20"/>
      <c r="NFO565" s="20"/>
      <c r="NFP565" s="45"/>
      <c r="NFV565" s="20"/>
      <c r="NFW565" s="20"/>
      <c r="NFX565" s="45"/>
      <c r="NGD565" s="20"/>
      <c r="NGE565" s="20"/>
      <c r="NGF565" s="45"/>
      <c r="NGL565" s="20"/>
      <c r="NGM565" s="20"/>
      <c r="NGN565" s="45"/>
      <c r="NGT565" s="20"/>
      <c r="NGU565" s="20"/>
      <c r="NGV565" s="45"/>
      <c r="NHB565" s="20"/>
      <c r="NHC565" s="20"/>
      <c r="NHD565" s="45"/>
      <c r="NHJ565" s="20"/>
      <c r="NHK565" s="20"/>
      <c r="NHL565" s="45"/>
      <c r="NHR565" s="20"/>
      <c r="NHS565" s="20"/>
      <c r="NHT565" s="45"/>
      <c r="NHZ565" s="20"/>
      <c r="NIA565" s="20"/>
      <c r="NIB565" s="45"/>
      <c r="NIH565" s="20"/>
      <c r="NII565" s="20"/>
      <c r="NIJ565" s="45"/>
      <c r="NIP565" s="20"/>
      <c r="NIQ565" s="20"/>
      <c r="NIR565" s="45"/>
      <c r="NIX565" s="20"/>
      <c r="NIY565" s="20"/>
      <c r="NIZ565" s="45"/>
      <c r="NJF565" s="20"/>
      <c r="NJG565" s="20"/>
      <c r="NJH565" s="45"/>
      <c r="NJN565" s="20"/>
      <c r="NJO565" s="20"/>
      <c r="NJP565" s="45"/>
      <c r="NJV565" s="20"/>
      <c r="NJW565" s="20"/>
      <c r="NJX565" s="45"/>
      <c r="NKD565" s="20"/>
      <c r="NKE565" s="20"/>
      <c r="NKF565" s="45"/>
      <c r="NKL565" s="20"/>
      <c r="NKM565" s="20"/>
      <c r="NKN565" s="45"/>
      <c r="NKT565" s="20"/>
      <c r="NKU565" s="20"/>
      <c r="NKV565" s="45"/>
      <c r="NLB565" s="20"/>
      <c r="NLC565" s="20"/>
      <c r="NLD565" s="45"/>
      <c r="NLJ565" s="20"/>
      <c r="NLK565" s="20"/>
      <c r="NLL565" s="45"/>
      <c r="NLR565" s="20"/>
      <c r="NLS565" s="20"/>
      <c r="NLT565" s="45"/>
      <c r="NLZ565" s="20"/>
      <c r="NMA565" s="20"/>
      <c r="NMB565" s="45"/>
      <c r="NMH565" s="20"/>
      <c r="NMI565" s="20"/>
      <c r="NMJ565" s="45"/>
      <c r="NMP565" s="20"/>
      <c r="NMQ565" s="20"/>
      <c r="NMR565" s="45"/>
      <c r="NMX565" s="20"/>
      <c r="NMY565" s="20"/>
      <c r="NMZ565" s="45"/>
      <c r="NNF565" s="20"/>
      <c r="NNG565" s="20"/>
      <c r="NNH565" s="45"/>
      <c r="NNN565" s="20"/>
      <c r="NNO565" s="20"/>
      <c r="NNP565" s="45"/>
      <c r="NNV565" s="20"/>
      <c r="NNW565" s="20"/>
      <c r="NNX565" s="45"/>
      <c r="NOD565" s="20"/>
      <c r="NOE565" s="20"/>
      <c r="NOF565" s="45"/>
      <c r="NOL565" s="20"/>
      <c r="NOM565" s="20"/>
      <c r="NON565" s="45"/>
      <c r="NOT565" s="20"/>
      <c r="NOU565" s="20"/>
      <c r="NOV565" s="45"/>
      <c r="NPB565" s="20"/>
      <c r="NPC565" s="20"/>
      <c r="NPD565" s="45"/>
      <c r="NPJ565" s="20"/>
      <c r="NPK565" s="20"/>
      <c r="NPL565" s="45"/>
      <c r="NPR565" s="20"/>
      <c r="NPS565" s="20"/>
      <c r="NPT565" s="45"/>
      <c r="NPZ565" s="20"/>
      <c r="NQA565" s="20"/>
      <c r="NQB565" s="45"/>
      <c r="NQH565" s="20"/>
      <c r="NQI565" s="20"/>
      <c r="NQJ565" s="45"/>
      <c r="NQP565" s="20"/>
      <c r="NQQ565" s="20"/>
      <c r="NQR565" s="45"/>
      <c r="NQX565" s="20"/>
      <c r="NQY565" s="20"/>
      <c r="NQZ565" s="45"/>
      <c r="NRF565" s="20"/>
      <c r="NRG565" s="20"/>
      <c r="NRH565" s="45"/>
      <c r="NRN565" s="20"/>
      <c r="NRO565" s="20"/>
      <c r="NRP565" s="45"/>
      <c r="NRV565" s="20"/>
      <c r="NRW565" s="20"/>
      <c r="NRX565" s="45"/>
      <c r="NSD565" s="20"/>
      <c r="NSE565" s="20"/>
      <c r="NSF565" s="45"/>
      <c r="NSL565" s="20"/>
      <c r="NSM565" s="20"/>
      <c r="NSN565" s="45"/>
      <c r="NST565" s="20"/>
      <c r="NSU565" s="20"/>
      <c r="NSV565" s="45"/>
      <c r="NTB565" s="20"/>
      <c r="NTC565" s="20"/>
      <c r="NTD565" s="45"/>
      <c r="NTJ565" s="20"/>
      <c r="NTK565" s="20"/>
      <c r="NTL565" s="45"/>
      <c r="NTR565" s="20"/>
      <c r="NTS565" s="20"/>
      <c r="NTT565" s="45"/>
      <c r="NTZ565" s="20"/>
      <c r="NUA565" s="20"/>
      <c r="NUB565" s="45"/>
      <c r="NUH565" s="20"/>
      <c r="NUI565" s="20"/>
      <c r="NUJ565" s="45"/>
      <c r="NUP565" s="20"/>
      <c r="NUQ565" s="20"/>
      <c r="NUR565" s="45"/>
      <c r="NUX565" s="20"/>
      <c r="NUY565" s="20"/>
      <c r="NUZ565" s="45"/>
      <c r="NVF565" s="20"/>
      <c r="NVG565" s="20"/>
      <c r="NVH565" s="45"/>
      <c r="NVN565" s="20"/>
      <c r="NVO565" s="20"/>
      <c r="NVP565" s="45"/>
      <c r="NVV565" s="20"/>
      <c r="NVW565" s="20"/>
      <c r="NVX565" s="45"/>
      <c r="NWD565" s="20"/>
      <c r="NWE565" s="20"/>
      <c r="NWF565" s="45"/>
      <c r="NWL565" s="20"/>
      <c r="NWM565" s="20"/>
      <c r="NWN565" s="45"/>
      <c r="NWT565" s="20"/>
      <c r="NWU565" s="20"/>
      <c r="NWV565" s="45"/>
      <c r="NXB565" s="20"/>
      <c r="NXC565" s="20"/>
      <c r="NXD565" s="45"/>
      <c r="NXJ565" s="20"/>
      <c r="NXK565" s="20"/>
      <c r="NXL565" s="45"/>
      <c r="NXR565" s="20"/>
      <c r="NXS565" s="20"/>
      <c r="NXT565" s="45"/>
      <c r="NXZ565" s="20"/>
      <c r="NYA565" s="20"/>
      <c r="NYB565" s="45"/>
      <c r="NYH565" s="20"/>
      <c r="NYI565" s="20"/>
      <c r="NYJ565" s="45"/>
      <c r="NYP565" s="20"/>
      <c r="NYQ565" s="20"/>
      <c r="NYR565" s="45"/>
      <c r="NYX565" s="20"/>
      <c r="NYY565" s="20"/>
      <c r="NYZ565" s="45"/>
      <c r="NZF565" s="20"/>
      <c r="NZG565" s="20"/>
      <c r="NZH565" s="45"/>
      <c r="NZN565" s="20"/>
      <c r="NZO565" s="20"/>
      <c r="NZP565" s="45"/>
      <c r="NZV565" s="20"/>
      <c r="NZW565" s="20"/>
      <c r="NZX565" s="45"/>
      <c r="OAD565" s="20"/>
      <c r="OAE565" s="20"/>
      <c r="OAF565" s="45"/>
      <c r="OAL565" s="20"/>
      <c r="OAM565" s="20"/>
      <c r="OAN565" s="45"/>
      <c r="OAT565" s="20"/>
      <c r="OAU565" s="20"/>
      <c r="OAV565" s="45"/>
      <c r="OBB565" s="20"/>
      <c r="OBC565" s="20"/>
      <c r="OBD565" s="45"/>
      <c r="OBJ565" s="20"/>
      <c r="OBK565" s="20"/>
      <c r="OBL565" s="45"/>
      <c r="OBR565" s="20"/>
      <c r="OBS565" s="20"/>
      <c r="OBT565" s="45"/>
      <c r="OBZ565" s="20"/>
      <c r="OCA565" s="20"/>
      <c r="OCB565" s="45"/>
      <c r="OCH565" s="20"/>
      <c r="OCI565" s="20"/>
      <c r="OCJ565" s="45"/>
      <c r="OCP565" s="20"/>
      <c r="OCQ565" s="20"/>
      <c r="OCR565" s="45"/>
      <c r="OCX565" s="20"/>
      <c r="OCY565" s="20"/>
      <c r="OCZ565" s="45"/>
      <c r="ODF565" s="20"/>
      <c r="ODG565" s="20"/>
      <c r="ODH565" s="45"/>
      <c r="ODN565" s="20"/>
      <c r="ODO565" s="20"/>
      <c r="ODP565" s="45"/>
      <c r="ODV565" s="20"/>
      <c r="ODW565" s="20"/>
      <c r="ODX565" s="45"/>
      <c r="OED565" s="20"/>
      <c r="OEE565" s="20"/>
      <c r="OEF565" s="45"/>
      <c r="OEL565" s="20"/>
      <c r="OEM565" s="20"/>
      <c r="OEN565" s="45"/>
      <c r="OET565" s="20"/>
      <c r="OEU565" s="20"/>
      <c r="OEV565" s="45"/>
      <c r="OFB565" s="20"/>
      <c r="OFC565" s="20"/>
      <c r="OFD565" s="45"/>
      <c r="OFJ565" s="20"/>
      <c r="OFK565" s="20"/>
      <c r="OFL565" s="45"/>
      <c r="OFR565" s="20"/>
      <c r="OFS565" s="20"/>
      <c r="OFT565" s="45"/>
      <c r="OFZ565" s="20"/>
      <c r="OGA565" s="20"/>
      <c r="OGB565" s="45"/>
      <c r="OGH565" s="20"/>
      <c r="OGI565" s="20"/>
      <c r="OGJ565" s="45"/>
      <c r="OGP565" s="20"/>
      <c r="OGQ565" s="20"/>
      <c r="OGR565" s="45"/>
      <c r="OGX565" s="20"/>
      <c r="OGY565" s="20"/>
      <c r="OGZ565" s="45"/>
      <c r="OHF565" s="20"/>
      <c r="OHG565" s="20"/>
      <c r="OHH565" s="45"/>
      <c r="OHN565" s="20"/>
      <c r="OHO565" s="20"/>
      <c r="OHP565" s="45"/>
      <c r="OHV565" s="20"/>
      <c r="OHW565" s="20"/>
      <c r="OHX565" s="45"/>
      <c r="OID565" s="20"/>
      <c r="OIE565" s="20"/>
      <c r="OIF565" s="45"/>
      <c r="OIL565" s="20"/>
      <c r="OIM565" s="20"/>
      <c r="OIN565" s="45"/>
      <c r="OIT565" s="20"/>
      <c r="OIU565" s="20"/>
      <c r="OIV565" s="45"/>
      <c r="OJB565" s="20"/>
      <c r="OJC565" s="20"/>
      <c r="OJD565" s="45"/>
      <c r="OJJ565" s="20"/>
      <c r="OJK565" s="20"/>
      <c r="OJL565" s="45"/>
      <c r="OJR565" s="20"/>
      <c r="OJS565" s="20"/>
      <c r="OJT565" s="45"/>
      <c r="OJZ565" s="20"/>
      <c r="OKA565" s="20"/>
      <c r="OKB565" s="45"/>
      <c r="OKH565" s="20"/>
      <c r="OKI565" s="20"/>
      <c r="OKJ565" s="45"/>
      <c r="OKP565" s="20"/>
      <c r="OKQ565" s="20"/>
      <c r="OKR565" s="45"/>
      <c r="OKX565" s="20"/>
      <c r="OKY565" s="20"/>
      <c r="OKZ565" s="45"/>
      <c r="OLF565" s="20"/>
      <c r="OLG565" s="20"/>
      <c r="OLH565" s="45"/>
      <c r="OLN565" s="20"/>
      <c r="OLO565" s="20"/>
      <c r="OLP565" s="45"/>
      <c r="OLV565" s="20"/>
      <c r="OLW565" s="20"/>
      <c r="OLX565" s="45"/>
      <c r="OMD565" s="20"/>
      <c r="OME565" s="20"/>
      <c r="OMF565" s="45"/>
      <c r="OML565" s="20"/>
      <c r="OMM565" s="20"/>
      <c r="OMN565" s="45"/>
      <c r="OMT565" s="20"/>
      <c r="OMU565" s="20"/>
      <c r="OMV565" s="45"/>
      <c r="ONB565" s="20"/>
      <c r="ONC565" s="20"/>
      <c r="OND565" s="45"/>
      <c r="ONJ565" s="20"/>
      <c r="ONK565" s="20"/>
      <c r="ONL565" s="45"/>
      <c r="ONR565" s="20"/>
      <c r="ONS565" s="20"/>
      <c r="ONT565" s="45"/>
      <c r="ONZ565" s="20"/>
      <c r="OOA565" s="20"/>
      <c r="OOB565" s="45"/>
      <c r="OOH565" s="20"/>
      <c r="OOI565" s="20"/>
      <c r="OOJ565" s="45"/>
      <c r="OOP565" s="20"/>
      <c r="OOQ565" s="20"/>
      <c r="OOR565" s="45"/>
      <c r="OOX565" s="20"/>
      <c r="OOY565" s="20"/>
      <c r="OOZ565" s="45"/>
      <c r="OPF565" s="20"/>
      <c r="OPG565" s="20"/>
      <c r="OPH565" s="45"/>
      <c r="OPN565" s="20"/>
      <c r="OPO565" s="20"/>
      <c r="OPP565" s="45"/>
      <c r="OPV565" s="20"/>
      <c r="OPW565" s="20"/>
      <c r="OPX565" s="45"/>
      <c r="OQD565" s="20"/>
      <c r="OQE565" s="20"/>
      <c r="OQF565" s="45"/>
      <c r="OQL565" s="20"/>
      <c r="OQM565" s="20"/>
      <c r="OQN565" s="45"/>
      <c r="OQT565" s="20"/>
      <c r="OQU565" s="20"/>
      <c r="OQV565" s="45"/>
      <c r="ORB565" s="20"/>
      <c r="ORC565" s="20"/>
      <c r="ORD565" s="45"/>
      <c r="ORJ565" s="20"/>
      <c r="ORK565" s="20"/>
      <c r="ORL565" s="45"/>
      <c r="ORR565" s="20"/>
      <c r="ORS565" s="20"/>
      <c r="ORT565" s="45"/>
      <c r="ORZ565" s="20"/>
      <c r="OSA565" s="20"/>
      <c r="OSB565" s="45"/>
      <c r="OSH565" s="20"/>
      <c r="OSI565" s="20"/>
      <c r="OSJ565" s="45"/>
      <c r="OSP565" s="20"/>
      <c r="OSQ565" s="20"/>
      <c r="OSR565" s="45"/>
      <c r="OSX565" s="20"/>
      <c r="OSY565" s="20"/>
      <c r="OSZ565" s="45"/>
      <c r="OTF565" s="20"/>
      <c r="OTG565" s="20"/>
      <c r="OTH565" s="45"/>
      <c r="OTN565" s="20"/>
      <c r="OTO565" s="20"/>
      <c r="OTP565" s="45"/>
      <c r="OTV565" s="20"/>
      <c r="OTW565" s="20"/>
      <c r="OTX565" s="45"/>
      <c r="OUD565" s="20"/>
      <c r="OUE565" s="20"/>
      <c r="OUF565" s="45"/>
      <c r="OUL565" s="20"/>
      <c r="OUM565" s="20"/>
      <c r="OUN565" s="45"/>
      <c r="OUT565" s="20"/>
      <c r="OUU565" s="20"/>
      <c r="OUV565" s="45"/>
      <c r="OVB565" s="20"/>
      <c r="OVC565" s="20"/>
      <c r="OVD565" s="45"/>
      <c r="OVJ565" s="20"/>
      <c r="OVK565" s="20"/>
      <c r="OVL565" s="45"/>
      <c r="OVR565" s="20"/>
      <c r="OVS565" s="20"/>
      <c r="OVT565" s="45"/>
      <c r="OVZ565" s="20"/>
      <c r="OWA565" s="20"/>
      <c r="OWB565" s="45"/>
      <c r="OWH565" s="20"/>
      <c r="OWI565" s="20"/>
      <c r="OWJ565" s="45"/>
      <c r="OWP565" s="20"/>
      <c r="OWQ565" s="20"/>
      <c r="OWR565" s="45"/>
      <c r="OWX565" s="20"/>
      <c r="OWY565" s="20"/>
      <c r="OWZ565" s="45"/>
      <c r="OXF565" s="20"/>
      <c r="OXG565" s="20"/>
      <c r="OXH565" s="45"/>
      <c r="OXN565" s="20"/>
      <c r="OXO565" s="20"/>
      <c r="OXP565" s="45"/>
      <c r="OXV565" s="20"/>
      <c r="OXW565" s="20"/>
      <c r="OXX565" s="45"/>
      <c r="OYD565" s="20"/>
      <c r="OYE565" s="20"/>
      <c r="OYF565" s="45"/>
      <c r="OYL565" s="20"/>
      <c r="OYM565" s="20"/>
      <c r="OYN565" s="45"/>
      <c r="OYT565" s="20"/>
      <c r="OYU565" s="20"/>
      <c r="OYV565" s="45"/>
      <c r="OZB565" s="20"/>
      <c r="OZC565" s="20"/>
      <c r="OZD565" s="45"/>
      <c r="OZJ565" s="20"/>
      <c r="OZK565" s="20"/>
      <c r="OZL565" s="45"/>
      <c r="OZR565" s="20"/>
      <c r="OZS565" s="20"/>
      <c r="OZT565" s="45"/>
      <c r="OZZ565" s="20"/>
      <c r="PAA565" s="20"/>
      <c r="PAB565" s="45"/>
      <c r="PAH565" s="20"/>
      <c r="PAI565" s="20"/>
      <c r="PAJ565" s="45"/>
      <c r="PAP565" s="20"/>
      <c r="PAQ565" s="20"/>
      <c r="PAR565" s="45"/>
      <c r="PAX565" s="20"/>
      <c r="PAY565" s="20"/>
      <c r="PAZ565" s="45"/>
      <c r="PBF565" s="20"/>
      <c r="PBG565" s="20"/>
      <c r="PBH565" s="45"/>
      <c r="PBN565" s="20"/>
      <c r="PBO565" s="20"/>
      <c r="PBP565" s="45"/>
      <c r="PBV565" s="20"/>
      <c r="PBW565" s="20"/>
      <c r="PBX565" s="45"/>
      <c r="PCD565" s="20"/>
      <c r="PCE565" s="20"/>
      <c r="PCF565" s="45"/>
      <c r="PCL565" s="20"/>
      <c r="PCM565" s="20"/>
      <c r="PCN565" s="45"/>
      <c r="PCT565" s="20"/>
      <c r="PCU565" s="20"/>
      <c r="PCV565" s="45"/>
      <c r="PDB565" s="20"/>
      <c r="PDC565" s="20"/>
      <c r="PDD565" s="45"/>
      <c r="PDJ565" s="20"/>
      <c r="PDK565" s="20"/>
      <c r="PDL565" s="45"/>
      <c r="PDR565" s="20"/>
      <c r="PDS565" s="20"/>
      <c r="PDT565" s="45"/>
      <c r="PDZ565" s="20"/>
      <c r="PEA565" s="20"/>
      <c r="PEB565" s="45"/>
      <c r="PEH565" s="20"/>
      <c r="PEI565" s="20"/>
      <c r="PEJ565" s="45"/>
      <c r="PEP565" s="20"/>
      <c r="PEQ565" s="20"/>
      <c r="PER565" s="45"/>
      <c r="PEX565" s="20"/>
      <c r="PEY565" s="20"/>
      <c r="PEZ565" s="45"/>
      <c r="PFF565" s="20"/>
      <c r="PFG565" s="20"/>
      <c r="PFH565" s="45"/>
      <c r="PFN565" s="20"/>
      <c r="PFO565" s="20"/>
      <c r="PFP565" s="45"/>
      <c r="PFV565" s="20"/>
      <c r="PFW565" s="20"/>
      <c r="PFX565" s="45"/>
      <c r="PGD565" s="20"/>
      <c r="PGE565" s="20"/>
      <c r="PGF565" s="45"/>
      <c r="PGL565" s="20"/>
      <c r="PGM565" s="20"/>
      <c r="PGN565" s="45"/>
      <c r="PGT565" s="20"/>
      <c r="PGU565" s="20"/>
      <c r="PGV565" s="45"/>
      <c r="PHB565" s="20"/>
      <c r="PHC565" s="20"/>
      <c r="PHD565" s="45"/>
      <c r="PHJ565" s="20"/>
      <c r="PHK565" s="20"/>
      <c r="PHL565" s="45"/>
      <c r="PHR565" s="20"/>
      <c r="PHS565" s="20"/>
      <c r="PHT565" s="45"/>
      <c r="PHZ565" s="20"/>
      <c r="PIA565" s="20"/>
      <c r="PIB565" s="45"/>
      <c r="PIH565" s="20"/>
      <c r="PII565" s="20"/>
      <c r="PIJ565" s="45"/>
      <c r="PIP565" s="20"/>
      <c r="PIQ565" s="20"/>
      <c r="PIR565" s="45"/>
      <c r="PIX565" s="20"/>
      <c r="PIY565" s="20"/>
      <c r="PIZ565" s="45"/>
      <c r="PJF565" s="20"/>
      <c r="PJG565" s="20"/>
      <c r="PJH565" s="45"/>
      <c r="PJN565" s="20"/>
      <c r="PJO565" s="20"/>
      <c r="PJP565" s="45"/>
      <c r="PJV565" s="20"/>
      <c r="PJW565" s="20"/>
      <c r="PJX565" s="45"/>
      <c r="PKD565" s="20"/>
      <c r="PKE565" s="20"/>
      <c r="PKF565" s="45"/>
      <c r="PKL565" s="20"/>
      <c r="PKM565" s="20"/>
      <c r="PKN565" s="45"/>
      <c r="PKT565" s="20"/>
      <c r="PKU565" s="20"/>
      <c r="PKV565" s="45"/>
      <c r="PLB565" s="20"/>
      <c r="PLC565" s="20"/>
      <c r="PLD565" s="45"/>
      <c r="PLJ565" s="20"/>
      <c r="PLK565" s="20"/>
      <c r="PLL565" s="45"/>
      <c r="PLR565" s="20"/>
      <c r="PLS565" s="20"/>
      <c r="PLT565" s="45"/>
      <c r="PLZ565" s="20"/>
      <c r="PMA565" s="20"/>
      <c r="PMB565" s="45"/>
      <c r="PMH565" s="20"/>
      <c r="PMI565" s="20"/>
      <c r="PMJ565" s="45"/>
      <c r="PMP565" s="20"/>
      <c r="PMQ565" s="20"/>
      <c r="PMR565" s="45"/>
      <c r="PMX565" s="20"/>
      <c r="PMY565" s="20"/>
      <c r="PMZ565" s="45"/>
      <c r="PNF565" s="20"/>
      <c r="PNG565" s="20"/>
      <c r="PNH565" s="45"/>
      <c r="PNN565" s="20"/>
      <c r="PNO565" s="20"/>
      <c r="PNP565" s="45"/>
      <c r="PNV565" s="20"/>
      <c r="PNW565" s="20"/>
      <c r="PNX565" s="45"/>
      <c r="POD565" s="20"/>
      <c r="POE565" s="20"/>
      <c r="POF565" s="45"/>
      <c r="POL565" s="20"/>
      <c r="POM565" s="20"/>
      <c r="PON565" s="45"/>
      <c r="POT565" s="20"/>
      <c r="POU565" s="20"/>
      <c r="POV565" s="45"/>
      <c r="PPB565" s="20"/>
      <c r="PPC565" s="20"/>
      <c r="PPD565" s="45"/>
      <c r="PPJ565" s="20"/>
      <c r="PPK565" s="20"/>
      <c r="PPL565" s="45"/>
      <c r="PPR565" s="20"/>
      <c r="PPS565" s="20"/>
      <c r="PPT565" s="45"/>
      <c r="PPZ565" s="20"/>
      <c r="PQA565" s="20"/>
      <c r="PQB565" s="45"/>
      <c r="PQH565" s="20"/>
      <c r="PQI565" s="20"/>
      <c r="PQJ565" s="45"/>
      <c r="PQP565" s="20"/>
      <c r="PQQ565" s="20"/>
      <c r="PQR565" s="45"/>
      <c r="PQX565" s="20"/>
      <c r="PQY565" s="20"/>
      <c r="PQZ565" s="45"/>
      <c r="PRF565" s="20"/>
      <c r="PRG565" s="20"/>
      <c r="PRH565" s="45"/>
      <c r="PRN565" s="20"/>
      <c r="PRO565" s="20"/>
      <c r="PRP565" s="45"/>
      <c r="PRV565" s="20"/>
      <c r="PRW565" s="20"/>
      <c r="PRX565" s="45"/>
      <c r="PSD565" s="20"/>
      <c r="PSE565" s="20"/>
      <c r="PSF565" s="45"/>
      <c r="PSL565" s="20"/>
      <c r="PSM565" s="20"/>
      <c r="PSN565" s="45"/>
      <c r="PST565" s="20"/>
      <c r="PSU565" s="20"/>
      <c r="PSV565" s="45"/>
      <c r="PTB565" s="20"/>
      <c r="PTC565" s="20"/>
      <c r="PTD565" s="45"/>
      <c r="PTJ565" s="20"/>
      <c r="PTK565" s="20"/>
      <c r="PTL565" s="45"/>
      <c r="PTR565" s="20"/>
      <c r="PTS565" s="20"/>
      <c r="PTT565" s="45"/>
      <c r="PTZ565" s="20"/>
      <c r="PUA565" s="20"/>
      <c r="PUB565" s="45"/>
      <c r="PUH565" s="20"/>
      <c r="PUI565" s="20"/>
      <c r="PUJ565" s="45"/>
      <c r="PUP565" s="20"/>
      <c r="PUQ565" s="20"/>
      <c r="PUR565" s="45"/>
      <c r="PUX565" s="20"/>
      <c r="PUY565" s="20"/>
      <c r="PUZ565" s="45"/>
      <c r="PVF565" s="20"/>
      <c r="PVG565" s="20"/>
      <c r="PVH565" s="45"/>
      <c r="PVN565" s="20"/>
      <c r="PVO565" s="20"/>
      <c r="PVP565" s="45"/>
      <c r="PVV565" s="20"/>
      <c r="PVW565" s="20"/>
      <c r="PVX565" s="45"/>
      <c r="PWD565" s="20"/>
      <c r="PWE565" s="20"/>
      <c r="PWF565" s="45"/>
      <c r="PWL565" s="20"/>
      <c r="PWM565" s="20"/>
      <c r="PWN565" s="45"/>
      <c r="PWT565" s="20"/>
      <c r="PWU565" s="20"/>
      <c r="PWV565" s="45"/>
      <c r="PXB565" s="20"/>
      <c r="PXC565" s="20"/>
      <c r="PXD565" s="45"/>
      <c r="PXJ565" s="20"/>
      <c r="PXK565" s="20"/>
      <c r="PXL565" s="45"/>
      <c r="PXR565" s="20"/>
      <c r="PXS565" s="20"/>
      <c r="PXT565" s="45"/>
      <c r="PXZ565" s="20"/>
      <c r="PYA565" s="20"/>
      <c r="PYB565" s="45"/>
      <c r="PYH565" s="20"/>
      <c r="PYI565" s="20"/>
      <c r="PYJ565" s="45"/>
      <c r="PYP565" s="20"/>
      <c r="PYQ565" s="20"/>
      <c r="PYR565" s="45"/>
      <c r="PYX565" s="20"/>
      <c r="PYY565" s="20"/>
      <c r="PYZ565" s="45"/>
      <c r="PZF565" s="20"/>
      <c r="PZG565" s="20"/>
      <c r="PZH565" s="45"/>
      <c r="PZN565" s="20"/>
      <c r="PZO565" s="20"/>
      <c r="PZP565" s="45"/>
      <c r="PZV565" s="20"/>
      <c r="PZW565" s="20"/>
      <c r="PZX565" s="45"/>
      <c r="QAD565" s="20"/>
      <c r="QAE565" s="20"/>
      <c r="QAF565" s="45"/>
      <c r="QAL565" s="20"/>
      <c r="QAM565" s="20"/>
      <c r="QAN565" s="45"/>
      <c r="QAT565" s="20"/>
      <c r="QAU565" s="20"/>
      <c r="QAV565" s="45"/>
      <c r="QBB565" s="20"/>
      <c r="QBC565" s="20"/>
      <c r="QBD565" s="45"/>
      <c r="QBJ565" s="20"/>
      <c r="QBK565" s="20"/>
      <c r="QBL565" s="45"/>
      <c r="QBR565" s="20"/>
      <c r="QBS565" s="20"/>
      <c r="QBT565" s="45"/>
      <c r="QBZ565" s="20"/>
      <c r="QCA565" s="20"/>
      <c r="QCB565" s="45"/>
      <c r="QCH565" s="20"/>
      <c r="QCI565" s="20"/>
      <c r="QCJ565" s="45"/>
      <c r="QCP565" s="20"/>
      <c r="QCQ565" s="20"/>
      <c r="QCR565" s="45"/>
      <c r="QCX565" s="20"/>
      <c r="QCY565" s="20"/>
      <c r="QCZ565" s="45"/>
      <c r="QDF565" s="20"/>
      <c r="QDG565" s="20"/>
      <c r="QDH565" s="45"/>
      <c r="QDN565" s="20"/>
      <c r="QDO565" s="20"/>
      <c r="QDP565" s="45"/>
      <c r="QDV565" s="20"/>
      <c r="QDW565" s="20"/>
      <c r="QDX565" s="45"/>
      <c r="QED565" s="20"/>
      <c r="QEE565" s="20"/>
      <c r="QEF565" s="45"/>
      <c r="QEL565" s="20"/>
      <c r="QEM565" s="20"/>
      <c r="QEN565" s="45"/>
      <c r="QET565" s="20"/>
      <c r="QEU565" s="20"/>
      <c r="QEV565" s="45"/>
      <c r="QFB565" s="20"/>
      <c r="QFC565" s="20"/>
      <c r="QFD565" s="45"/>
      <c r="QFJ565" s="20"/>
      <c r="QFK565" s="20"/>
      <c r="QFL565" s="45"/>
      <c r="QFR565" s="20"/>
      <c r="QFS565" s="20"/>
      <c r="QFT565" s="45"/>
      <c r="QFZ565" s="20"/>
      <c r="QGA565" s="20"/>
      <c r="QGB565" s="45"/>
      <c r="QGH565" s="20"/>
      <c r="QGI565" s="20"/>
      <c r="QGJ565" s="45"/>
      <c r="QGP565" s="20"/>
      <c r="QGQ565" s="20"/>
      <c r="QGR565" s="45"/>
      <c r="QGX565" s="20"/>
      <c r="QGY565" s="20"/>
      <c r="QGZ565" s="45"/>
      <c r="QHF565" s="20"/>
      <c r="QHG565" s="20"/>
      <c r="QHH565" s="45"/>
      <c r="QHN565" s="20"/>
      <c r="QHO565" s="20"/>
      <c r="QHP565" s="45"/>
      <c r="QHV565" s="20"/>
      <c r="QHW565" s="20"/>
      <c r="QHX565" s="45"/>
      <c r="QID565" s="20"/>
      <c r="QIE565" s="20"/>
      <c r="QIF565" s="45"/>
      <c r="QIL565" s="20"/>
      <c r="QIM565" s="20"/>
      <c r="QIN565" s="45"/>
      <c r="QIT565" s="20"/>
      <c r="QIU565" s="20"/>
      <c r="QIV565" s="45"/>
      <c r="QJB565" s="20"/>
      <c r="QJC565" s="20"/>
      <c r="QJD565" s="45"/>
      <c r="QJJ565" s="20"/>
      <c r="QJK565" s="20"/>
      <c r="QJL565" s="45"/>
      <c r="QJR565" s="20"/>
      <c r="QJS565" s="20"/>
      <c r="QJT565" s="45"/>
      <c r="QJZ565" s="20"/>
      <c r="QKA565" s="20"/>
      <c r="QKB565" s="45"/>
      <c r="QKH565" s="20"/>
      <c r="QKI565" s="20"/>
      <c r="QKJ565" s="45"/>
      <c r="QKP565" s="20"/>
      <c r="QKQ565" s="20"/>
      <c r="QKR565" s="45"/>
      <c r="QKX565" s="20"/>
      <c r="QKY565" s="20"/>
      <c r="QKZ565" s="45"/>
      <c r="QLF565" s="20"/>
      <c r="QLG565" s="20"/>
      <c r="QLH565" s="45"/>
      <c r="QLN565" s="20"/>
      <c r="QLO565" s="20"/>
      <c r="QLP565" s="45"/>
      <c r="QLV565" s="20"/>
      <c r="QLW565" s="20"/>
      <c r="QLX565" s="45"/>
      <c r="QMD565" s="20"/>
      <c r="QME565" s="20"/>
      <c r="QMF565" s="45"/>
      <c r="QML565" s="20"/>
      <c r="QMM565" s="20"/>
      <c r="QMN565" s="45"/>
      <c r="QMT565" s="20"/>
      <c r="QMU565" s="20"/>
      <c r="QMV565" s="45"/>
      <c r="QNB565" s="20"/>
      <c r="QNC565" s="20"/>
      <c r="QND565" s="45"/>
      <c r="QNJ565" s="20"/>
      <c r="QNK565" s="20"/>
      <c r="QNL565" s="45"/>
      <c r="QNR565" s="20"/>
      <c r="QNS565" s="20"/>
      <c r="QNT565" s="45"/>
      <c r="QNZ565" s="20"/>
      <c r="QOA565" s="20"/>
      <c r="QOB565" s="45"/>
      <c r="QOH565" s="20"/>
      <c r="QOI565" s="20"/>
      <c r="QOJ565" s="45"/>
      <c r="QOP565" s="20"/>
      <c r="QOQ565" s="20"/>
      <c r="QOR565" s="45"/>
      <c r="QOX565" s="20"/>
      <c r="QOY565" s="20"/>
      <c r="QOZ565" s="45"/>
      <c r="QPF565" s="20"/>
      <c r="QPG565" s="20"/>
      <c r="QPH565" s="45"/>
      <c r="QPN565" s="20"/>
      <c r="QPO565" s="20"/>
      <c r="QPP565" s="45"/>
      <c r="QPV565" s="20"/>
      <c r="QPW565" s="20"/>
      <c r="QPX565" s="45"/>
      <c r="QQD565" s="20"/>
      <c r="QQE565" s="20"/>
      <c r="QQF565" s="45"/>
      <c r="QQL565" s="20"/>
      <c r="QQM565" s="20"/>
      <c r="QQN565" s="45"/>
      <c r="QQT565" s="20"/>
      <c r="QQU565" s="20"/>
      <c r="QQV565" s="45"/>
      <c r="QRB565" s="20"/>
      <c r="QRC565" s="20"/>
      <c r="QRD565" s="45"/>
      <c r="QRJ565" s="20"/>
      <c r="QRK565" s="20"/>
      <c r="QRL565" s="45"/>
      <c r="QRR565" s="20"/>
      <c r="QRS565" s="20"/>
      <c r="QRT565" s="45"/>
      <c r="QRZ565" s="20"/>
      <c r="QSA565" s="20"/>
      <c r="QSB565" s="45"/>
      <c r="QSH565" s="20"/>
      <c r="QSI565" s="20"/>
      <c r="QSJ565" s="45"/>
      <c r="QSP565" s="20"/>
      <c r="QSQ565" s="20"/>
      <c r="QSR565" s="45"/>
      <c r="QSX565" s="20"/>
      <c r="QSY565" s="20"/>
      <c r="QSZ565" s="45"/>
      <c r="QTF565" s="20"/>
      <c r="QTG565" s="20"/>
      <c r="QTH565" s="45"/>
      <c r="QTN565" s="20"/>
      <c r="QTO565" s="20"/>
      <c r="QTP565" s="45"/>
      <c r="QTV565" s="20"/>
      <c r="QTW565" s="20"/>
      <c r="QTX565" s="45"/>
      <c r="QUD565" s="20"/>
      <c r="QUE565" s="20"/>
      <c r="QUF565" s="45"/>
      <c r="QUL565" s="20"/>
      <c r="QUM565" s="20"/>
      <c r="QUN565" s="45"/>
      <c r="QUT565" s="20"/>
      <c r="QUU565" s="20"/>
      <c r="QUV565" s="45"/>
      <c r="QVB565" s="20"/>
      <c r="QVC565" s="20"/>
      <c r="QVD565" s="45"/>
      <c r="QVJ565" s="20"/>
      <c r="QVK565" s="20"/>
      <c r="QVL565" s="45"/>
      <c r="QVR565" s="20"/>
      <c r="QVS565" s="20"/>
      <c r="QVT565" s="45"/>
      <c r="QVZ565" s="20"/>
      <c r="QWA565" s="20"/>
      <c r="QWB565" s="45"/>
      <c r="QWH565" s="20"/>
      <c r="QWI565" s="20"/>
      <c r="QWJ565" s="45"/>
      <c r="QWP565" s="20"/>
      <c r="QWQ565" s="20"/>
      <c r="QWR565" s="45"/>
      <c r="QWX565" s="20"/>
      <c r="QWY565" s="20"/>
      <c r="QWZ565" s="45"/>
      <c r="QXF565" s="20"/>
      <c r="QXG565" s="20"/>
      <c r="QXH565" s="45"/>
      <c r="QXN565" s="20"/>
      <c r="QXO565" s="20"/>
      <c r="QXP565" s="45"/>
      <c r="QXV565" s="20"/>
      <c r="QXW565" s="20"/>
      <c r="QXX565" s="45"/>
      <c r="QYD565" s="20"/>
      <c r="QYE565" s="20"/>
      <c r="QYF565" s="45"/>
      <c r="QYL565" s="20"/>
      <c r="QYM565" s="20"/>
      <c r="QYN565" s="45"/>
      <c r="QYT565" s="20"/>
      <c r="QYU565" s="20"/>
      <c r="QYV565" s="45"/>
      <c r="QZB565" s="20"/>
      <c r="QZC565" s="20"/>
      <c r="QZD565" s="45"/>
      <c r="QZJ565" s="20"/>
      <c r="QZK565" s="20"/>
      <c r="QZL565" s="45"/>
      <c r="QZR565" s="20"/>
      <c r="QZS565" s="20"/>
      <c r="QZT565" s="45"/>
      <c r="QZZ565" s="20"/>
      <c r="RAA565" s="20"/>
      <c r="RAB565" s="45"/>
      <c r="RAH565" s="20"/>
      <c r="RAI565" s="20"/>
      <c r="RAJ565" s="45"/>
      <c r="RAP565" s="20"/>
      <c r="RAQ565" s="20"/>
      <c r="RAR565" s="45"/>
      <c r="RAX565" s="20"/>
      <c r="RAY565" s="20"/>
      <c r="RAZ565" s="45"/>
      <c r="RBF565" s="20"/>
      <c r="RBG565" s="20"/>
      <c r="RBH565" s="45"/>
      <c r="RBN565" s="20"/>
      <c r="RBO565" s="20"/>
      <c r="RBP565" s="45"/>
      <c r="RBV565" s="20"/>
      <c r="RBW565" s="20"/>
      <c r="RBX565" s="45"/>
      <c r="RCD565" s="20"/>
      <c r="RCE565" s="20"/>
      <c r="RCF565" s="45"/>
      <c r="RCL565" s="20"/>
      <c r="RCM565" s="20"/>
      <c r="RCN565" s="45"/>
      <c r="RCT565" s="20"/>
      <c r="RCU565" s="20"/>
      <c r="RCV565" s="45"/>
      <c r="RDB565" s="20"/>
      <c r="RDC565" s="20"/>
      <c r="RDD565" s="45"/>
      <c r="RDJ565" s="20"/>
      <c r="RDK565" s="20"/>
      <c r="RDL565" s="45"/>
      <c r="RDR565" s="20"/>
      <c r="RDS565" s="20"/>
      <c r="RDT565" s="45"/>
      <c r="RDZ565" s="20"/>
      <c r="REA565" s="20"/>
      <c r="REB565" s="45"/>
      <c r="REH565" s="20"/>
      <c r="REI565" s="20"/>
      <c r="REJ565" s="45"/>
      <c r="REP565" s="20"/>
      <c r="REQ565" s="20"/>
      <c r="RER565" s="45"/>
      <c r="REX565" s="20"/>
      <c r="REY565" s="20"/>
      <c r="REZ565" s="45"/>
      <c r="RFF565" s="20"/>
      <c r="RFG565" s="20"/>
      <c r="RFH565" s="45"/>
      <c r="RFN565" s="20"/>
      <c r="RFO565" s="20"/>
      <c r="RFP565" s="45"/>
      <c r="RFV565" s="20"/>
      <c r="RFW565" s="20"/>
      <c r="RFX565" s="45"/>
      <c r="RGD565" s="20"/>
      <c r="RGE565" s="20"/>
      <c r="RGF565" s="45"/>
      <c r="RGL565" s="20"/>
      <c r="RGM565" s="20"/>
      <c r="RGN565" s="45"/>
      <c r="RGT565" s="20"/>
      <c r="RGU565" s="20"/>
      <c r="RGV565" s="45"/>
      <c r="RHB565" s="20"/>
      <c r="RHC565" s="20"/>
      <c r="RHD565" s="45"/>
      <c r="RHJ565" s="20"/>
      <c r="RHK565" s="20"/>
      <c r="RHL565" s="45"/>
      <c r="RHR565" s="20"/>
      <c r="RHS565" s="20"/>
      <c r="RHT565" s="45"/>
      <c r="RHZ565" s="20"/>
      <c r="RIA565" s="20"/>
      <c r="RIB565" s="45"/>
      <c r="RIH565" s="20"/>
      <c r="RII565" s="20"/>
      <c r="RIJ565" s="45"/>
      <c r="RIP565" s="20"/>
      <c r="RIQ565" s="20"/>
      <c r="RIR565" s="45"/>
      <c r="RIX565" s="20"/>
      <c r="RIY565" s="20"/>
      <c r="RIZ565" s="45"/>
      <c r="RJF565" s="20"/>
      <c r="RJG565" s="20"/>
      <c r="RJH565" s="45"/>
      <c r="RJN565" s="20"/>
      <c r="RJO565" s="20"/>
      <c r="RJP565" s="45"/>
      <c r="RJV565" s="20"/>
      <c r="RJW565" s="20"/>
      <c r="RJX565" s="45"/>
      <c r="RKD565" s="20"/>
      <c r="RKE565" s="20"/>
      <c r="RKF565" s="45"/>
      <c r="RKL565" s="20"/>
      <c r="RKM565" s="20"/>
      <c r="RKN565" s="45"/>
      <c r="RKT565" s="20"/>
      <c r="RKU565" s="20"/>
      <c r="RKV565" s="45"/>
      <c r="RLB565" s="20"/>
      <c r="RLC565" s="20"/>
      <c r="RLD565" s="45"/>
      <c r="RLJ565" s="20"/>
      <c r="RLK565" s="20"/>
      <c r="RLL565" s="45"/>
      <c r="RLR565" s="20"/>
      <c r="RLS565" s="20"/>
      <c r="RLT565" s="45"/>
      <c r="RLZ565" s="20"/>
      <c r="RMA565" s="20"/>
      <c r="RMB565" s="45"/>
      <c r="RMH565" s="20"/>
      <c r="RMI565" s="20"/>
      <c r="RMJ565" s="45"/>
      <c r="RMP565" s="20"/>
      <c r="RMQ565" s="20"/>
      <c r="RMR565" s="45"/>
      <c r="RMX565" s="20"/>
      <c r="RMY565" s="20"/>
      <c r="RMZ565" s="45"/>
      <c r="RNF565" s="20"/>
      <c r="RNG565" s="20"/>
      <c r="RNH565" s="45"/>
      <c r="RNN565" s="20"/>
      <c r="RNO565" s="20"/>
      <c r="RNP565" s="45"/>
      <c r="RNV565" s="20"/>
      <c r="RNW565" s="20"/>
      <c r="RNX565" s="45"/>
      <c r="ROD565" s="20"/>
      <c r="ROE565" s="20"/>
      <c r="ROF565" s="45"/>
      <c r="ROL565" s="20"/>
      <c r="ROM565" s="20"/>
      <c r="RON565" s="45"/>
      <c r="ROT565" s="20"/>
      <c r="ROU565" s="20"/>
      <c r="ROV565" s="45"/>
      <c r="RPB565" s="20"/>
      <c r="RPC565" s="20"/>
      <c r="RPD565" s="45"/>
      <c r="RPJ565" s="20"/>
      <c r="RPK565" s="20"/>
      <c r="RPL565" s="45"/>
      <c r="RPR565" s="20"/>
      <c r="RPS565" s="20"/>
      <c r="RPT565" s="45"/>
      <c r="RPZ565" s="20"/>
      <c r="RQA565" s="20"/>
      <c r="RQB565" s="45"/>
      <c r="RQH565" s="20"/>
      <c r="RQI565" s="20"/>
      <c r="RQJ565" s="45"/>
      <c r="RQP565" s="20"/>
      <c r="RQQ565" s="20"/>
      <c r="RQR565" s="45"/>
      <c r="RQX565" s="20"/>
      <c r="RQY565" s="20"/>
      <c r="RQZ565" s="45"/>
      <c r="RRF565" s="20"/>
      <c r="RRG565" s="20"/>
      <c r="RRH565" s="45"/>
      <c r="RRN565" s="20"/>
      <c r="RRO565" s="20"/>
      <c r="RRP565" s="45"/>
      <c r="RRV565" s="20"/>
      <c r="RRW565" s="20"/>
      <c r="RRX565" s="45"/>
      <c r="RSD565" s="20"/>
      <c r="RSE565" s="20"/>
      <c r="RSF565" s="45"/>
      <c r="RSL565" s="20"/>
      <c r="RSM565" s="20"/>
      <c r="RSN565" s="45"/>
      <c r="RST565" s="20"/>
      <c r="RSU565" s="20"/>
      <c r="RSV565" s="45"/>
      <c r="RTB565" s="20"/>
      <c r="RTC565" s="20"/>
      <c r="RTD565" s="45"/>
      <c r="RTJ565" s="20"/>
      <c r="RTK565" s="20"/>
      <c r="RTL565" s="45"/>
      <c r="RTR565" s="20"/>
      <c r="RTS565" s="20"/>
      <c r="RTT565" s="45"/>
      <c r="RTZ565" s="20"/>
      <c r="RUA565" s="20"/>
      <c r="RUB565" s="45"/>
      <c r="RUH565" s="20"/>
      <c r="RUI565" s="20"/>
      <c r="RUJ565" s="45"/>
      <c r="RUP565" s="20"/>
      <c r="RUQ565" s="20"/>
      <c r="RUR565" s="45"/>
      <c r="RUX565" s="20"/>
      <c r="RUY565" s="20"/>
      <c r="RUZ565" s="45"/>
      <c r="RVF565" s="20"/>
      <c r="RVG565" s="20"/>
      <c r="RVH565" s="45"/>
      <c r="RVN565" s="20"/>
      <c r="RVO565" s="20"/>
      <c r="RVP565" s="45"/>
      <c r="RVV565" s="20"/>
      <c r="RVW565" s="20"/>
      <c r="RVX565" s="45"/>
      <c r="RWD565" s="20"/>
      <c r="RWE565" s="20"/>
      <c r="RWF565" s="45"/>
      <c r="RWL565" s="20"/>
      <c r="RWM565" s="20"/>
      <c r="RWN565" s="45"/>
      <c r="RWT565" s="20"/>
      <c r="RWU565" s="20"/>
      <c r="RWV565" s="45"/>
      <c r="RXB565" s="20"/>
      <c r="RXC565" s="20"/>
      <c r="RXD565" s="45"/>
      <c r="RXJ565" s="20"/>
      <c r="RXK565" s="20"/>
      <c r="RXL565" s="45"/>
      <c r="RXR565" s="20"/>
      <c r="RXS565" s="20"/>
      <c r="RXT565" s="45"/>
      <c r="RXZ565" s="20"/>
      <c r="RYA565" s="20"/>
      <c r="RYB565" s="45"/>
      <c r="RYH565" s="20"/>
      <c r="RYI565" s="20"/>
      <c r="RYJ565" s="45"/>
      <c r="RYP565" s="20"/>
      <c r="RYQ565" s="20"/>
      <c r="RYR565" s="45"/>
      <c r="RYX565" s="20"/>
      <c r="RYY565" s="20"/>
      <c r="RYZ565" s="45"/>
      <c r="RZF565" s="20"/>
      <c r="RZG565" s="20"/>
      <c r="RZH565" s="45"/>
      <c r="RZN565" s="20"/>
      <c r="RZO565" s="20"/>
      <c r="RZP565" s="45"/>
      <c r="RZV565" s="20"/>
      <c r="RZW565" s="20"/>
      <c r="RZX565" s="45"/>
      <c r="SAD565" s="20"/>
      <c r="SAE565" s="20"/>
      <c r="SAF565" s="45"/>
      <c r="SAL565" s="20"/>
      <c r="SAM565" s="20"/>
      <c r="SAN565" s="45"/>
      <c r="SAT565" s="20"/>
      <c r="SAU565" s="20"/>
      <c r="SAV565" s="45"/>
      <c r="SBB565" s="20"/>
      <c r="SBC565" s="20"/>
      <c r="SBD565" s="45"/>
      <c r="SBJ565" s="20"/>
      <c r="SBK565" s="20"/>
      <c r="SBL565" s="45"/>
      <c r="SBR565" s="20"/>
      <c r="SBS565" s="20"/>
      <c r="SBT565" s="45"/>
      <c r="SBZ565" s="20"/>
      <c r="SCA565" s="20"/>
      <c r="SCB565" s="45"/>
      <c r="SCH565" s="20"/>
      <c r="SCI565" s="20"/>
      <c r="SCJ565" s="45"/>
      <c r="SCP565" s="20"/>
      <c r="SCQ565" s="20"/>
      <c r="SCR565" s="45"/>
      <c r="SCX565" s="20"/>
      <c r="SCY565" s="20"/>
      <c r="SCZ565" s="45"/>
      <c r="SDF565" s="20"/>
      <c r="SDG565" s="20"/>
      <c r="SDH565" s="45"/>
      <c r="SDN565" s="20"/>
      <c r="SDO565" s="20"/>
      <c r="SDP565" s="45"/>
      <c r="SDV565" s="20"/>
      <c r="SDW565" s="20"/>
      <c r="SDX565" s="45"/>
      <c r="SED565" s="20"/>
      <c r="SEE565" s="20"/>
      <c r="SEF565" s="45"/>
      <c r="SEL565" s="20"/>
      <c r="SEM565" s="20"/>
      <c r="SEN565" s="45"/>
      <c r="SET565" s="20"/>
      <c r="SEU565" s="20"/>
      <c r="SEV565" s="45"/>
      <c r="SFB565" s="20"/>
      <c r="SFC565" s="20"/>
      <c r="SFD565" s="45"/>
      <c r="SFJ565" s="20"/>
      <c r="SFK565" s="20"/>
      <c r="SFL565" s="45"/>
      <c r="SFR565" s="20"/>
      <c r="SFS565" s="20"/>
      <c r="SFT565" s="45"/>
      <c r="SFZ565" s="20"/>
      <c r="SGA565" s="20"/>
      <c r="SGB565" s="45"/>
      <c r="SGH565" s="20"/>
      <c r="SGI565" s="20"/>
      <c r="SGJ565" s="45"/>
      <c r="SGP565" s="20"/>
      <c r="SGQ565" s="20"/>
      <c r="SGR565" s="45"/>
      <c r="SGX565" s="20"/>
      <c r="SGY565" s="20"/>
      <c r="SGZ565" s="45"/>
      <c r="SHF565" s="20"/>
      <c r="SHG565" s="20"/>
      <c r="SHH565" s="45"/>
      <c r="SHN565" s="20"/>
      <c r="SHO565" s="20"/>
      <c r="SHP565" s="45"/>
      <c r="SHV565" s="20"/>
      <c r="SHW565" s="20"/>
      <c r="SHX565" s="45"/>
      <c r="SID565" s="20"/>
      <c r="SIE565" s="20"/>
      <c r="SIF565" s="45"/>
      <c r="SIL565" s="20"/>
      <c r="SIM565" s="20"/>
      <c r="SIN565" s="45"/>
      <c r="SIT565" s="20"/>
      <c r="SIU565" s="20"/>
      <c r="SIV565" s="45"/>
      <c r="SJB565" s="20"/>
      <c r="SJC565" s="20"/>
      <c r="SJD565" s="45"/>
      <c r="SJJ565" s="20"/>
      <c r="SJK565" s="20"/>
      <c r="SJL565" s="45"/>
      <c r="SJR565" s="20"/>
      <c r="SJS565" s="20"/>
      <c r="SJT565" s="45"/>
      <c r="SJZ565" s="20"/>
      <c r="SKA565" s="20"/>
      <c r="SKB565" s="45"/>
      <c r="SKH565" s="20"/>
      <c r="SKI565" s="20"/>
      <c r="SKJ565" s="45"/>
      <c r="SKP565" s="20"/>
      <c r="SKQ565" s="20"/>
      <c r="SKR565" s="45"/>
      <c r="SKX565" s="20"/>
      <c r="SKY565" s="20"/>
      <c r="SKZ565" s="45"/>
      <c r="SLF565" s="20"/>
      <c r="SLG565" s="20"/>
      <c r="SLH565" s="45"/>
      <c r="SLN565" s="20"/>
      <c r="SLO565" s="20"/>
      <c r="SLP565" s="45"/>
      <c r="SLV565" s="20"/>
      <c r="SLW565" s="20"/>
      <c r="SLX565" s="45"/>
      <c r="SMD565" s="20"/>
      <c r="SME565" s="20"/>
      <c r="SMF565" s="45"/>
      <c r="SML565" s="20"/>
      <c r="SMM565" s="20"/>
      <c r="SMN565" s="45"/>
      <c r="SMT565" s="20"/>
      <c r="SMU565" s="20"/>
      <c r="SMV565" s="45"/>
      <c r="SNB565" s="20"/>
      <c r="SNC565" s="20"/>
      <c r="SND565" s="45"/>
      <c r="SNJ565" s="20"/>
      <c r="SNK565" s="20"/>
      <c r="SNL565" s="45"/>
      <c r="SNR565" s="20"/>
      <c r="SNS565" s="20"/>
      <c r="SNT565" s="45"/>
      <c r="SNZ565" s="20"/>
      <c r="SOA565" s="20"/>
      <c r="SOB565" s="45"/>
      <c r="SOH565" s="20"/>
      <c r="SOI565" s="20"/>
      <c r="SOJ565" s="45"/>
      <c r="SOP565" s="20"/>
      <c r="SOQ565" s="20"/>
      <c r="SOR565" s="45"/>
      <c r="SOX565" s="20"/>
      <c r="SOY565" s="20"/>
      <c r="SOZ565" s="45"/>
      <c r="SPF565" s="20"/>
      <c r="SPG565" s="20"/>
      <c r="SPH565" s="45"/>
      <c r="SPN565" s="20"/>
      <c r="SPO565" s="20"/>
      <c r="SPP565" s="45"/>
      <c r="SPV565" s="20"/>
      <c r="SPW565" s="20"/>
      <c r="SPX565" s="45"/>
      <c r="SQD565" s="20"/>
      <c r="SQE565" s="20"/>
      <c r="SQF565" s="45"/>
      <c r="SQL565" s="20"/>
      <c r="SQM565" s="20"/>
      <c r="SQN565" s="45"/>
      <c r="SQT565" s="20"/>
      <c r="SQU565" s="20"/>
      <c r="SQV565" s="45"/>
      <c r="SRB565" s="20"/>
      <c r="SRC565" s="20"/>
      <c r="SRD565" s="45"/>
      <c r="SRJ565" s="20"/>
      <c r="SRK565" s="20"/>
      <c r="SRL565" s="45"/>
      <c r="SRR565" s="20"/>
      <c r="SRS565" s="20"/>
      <c r="SRT565" s="45"/>
      <c r="SRZ565" s="20"/>
      <c r="SSA565" s="20"/>
      <c r="SSB565" s="45"/>
      <c r="SSH565" s="20"/>
      <c r="SSI565" s="20"/>
      <c r="SSJ565" s="45"/>
      <c r="SSP565" s="20"/>
      <c r="SSQ565" s="20"/>
      <c r="SSR565" s="45"/>
      <c r="SSX565" s="20"/>
      <c r="SSY565" s="20"/>
      <c r="SSZ565" s="45"/>
      <c r="STF565" s="20"/>
      <c r="STG565" s="20"/>
      <c r="STH565" s="45"/>
      <c r="STN565" s="20"/>
      <c r="STO565" s="20"/>
      <c r="STP565" s="45"/>
      <c r="STV565" s="20"/>
      <c r="STW565" s="20"/>
      <c r="STX565" s="45"/>
      <c r="SUD565" s="20"/>
      <c r="SUE565" s="20"/>
      <c r="SUF565" s="45"/>
      <c r="SUL565" s="20"/>
      <c r="SUM565" s="20"/>
      <c r="SUN565" s="45"/>
      <c r="SUT565" s="20"/>
      <c r="SUU565" s="20"/>
      <c r="SUV565" s="45"/>
      <c r="SVB565" s="20"/>
      <c r="SVC565" s="20"/>
      <c r="SVD565" s="45"/>
      <c r="SVJ565" s="20"/>
      <c r="SVK565" s="20"/>
      <c r="SVL565" s="45"/>
      <c r="SVR565" s="20"/>
      <c r="SVS565" s="20"/>
      <c r="SVT565" s="45"/>
      <c r="SVZ565" s="20"/>
      <c r="SWA565" s="20"/>
      <c r="SWB565" s="45"/>
      <c r="SWH565" s="20"/>
      <c r="SWI565" s="20"/>
      <c r="SWJ565" s="45"/>
      <c r="SWP565" s="20"/>
      <c r="SWQ565" s="20"/>
      <c r="SWR565" s="45"/>
      <c r="SWX565" s="20"/>
      <c r="SWY565" s="20"/>
      <c r="SWZ565" s="45"/>
      <c r="SXF565" s="20"/>
      <c r="SXG565" s="20"/>
      <c r="SXH565" s="45"/>
      <c r="SXN565" s="20"/>
      <c r="SXO565" s="20"/>
      <c r="SXP565" s="45"/>
      <c r="SXV565" s="20"/>
      <c r="SXW565" s="20"/>
      <c r="SXX565" s="45"/>
      <c r="SYD565" s="20"/>
      <c r="SYE565" s="20"/>
      <c r="SYF565" s="45"/>
      <c r="SYL565" s="20"/>
      <c r="SYM565" s="20"/>
      <c r="SYN565" s="45"/>
      <c r="SYT565" s="20"/>
      <c r="SYU565" s="20"/>
      <c r="SYV565" s="45"/>
      <c r="SZB565" s="20"/>
      <c r="SZC565" s="20"/>
      <c r="SZD565" s="45"/>
      <c r="SZJ565" s="20"/>
      <c r="SZK565" s="20"/>
      <c r="SZL565" s="45"/>
      <c r="SZR565" s="20"/>
      <c r="SZS565" s="20"/>
      <c r="SZT565" s="45"/>
      <c r="SZZ565" s="20"/>
      <c r="TAA565" s="20"/>
      <c r="TAB565" s="45"/>
      <c r="TAH565" s="20"/>
      <c r="TAI565" s="20"/>
      <c r="TAJ565" s="45"/>
      <c r="TAP565" s="20"/>
      <c r="TAQ565" s="20"/>
      <c r="TAR565" s="45"/>
      <c r="TAX565" s="20"/>
      <c r="TAY565" s="20"/>
      <c r="TAZ565" s="45"/>
      <c r="TBF565" s="20"/>
      <c r="TBG565" s="20"/>
      <c r="TBH565" s="45"/>
      <c r="TBN565" s="20"/>
      <c r="TBO565" s="20"/>
      <c r="TBP565" s="45"/>
      <c r="TBV565" s="20"/>
      <c r="TBW565" s="20"/>
      <c r="TBX565" s="45"/>
      <c r="TCD565" s="20"/>
      <c r="TCE565" s="20"/>
      <c r="TCF565" s="45"/>
      <c r="TCL565" s="20"/>
      <c r="TCM565" s="20"/>
      <c r="TCN565" s="45"/>
      <c r="TCT565" s="20"/>
      <c r="TCU565" s="20"/>
      <c r="TCV565" s="45"/>
      <c r="TDB565" s="20"/>
      <c r="TDC565" s="20"/>
      <c r="TDD565" s="45"/>
      <c r="TDJ565" s="20"/>
      <c r="TDK565" s="20"/>
      <c r="TDL565" s="45"/>
      <c r="TDR565" s="20"/>
      <c r="TDS565" s="20"/>
      <c r="TDT565" s="45"/>
      <c r="TDZ565" s="20"/>
      <c r="TEA565" s="20"/>
      <c r="TEB565" s="45"/>
      <c r="TEH565" s="20"/>
      <c r="TEI565" s="20"/>
      <c r="TEJ565" s="45"/>
      <c r="TEP565" s="20"/>
      <c r="TEQ565" s="20"/>
      <c r="TER565" s="45"/>
      <c r="TEX565" s="20"/>
      <c r="TEY565" s="20"/>
      <c r="TEZ565" s="45"/>
      <c r="TFF565" s="20"/>
      <c r="TFG565" s="20"/>
      <c r="TFH565" s="45"/>
      <c r="TFN565" s="20"/>
      <c r="TFO565" s="20"/>
      <c r="TFP565" s="45"/>
      <c r="TFV565" s="20"/>
      <c r="TFW565" s="20"/>
      <c r="TFX565" s="45"/>
      <c r="TGD565" s="20"/>
      <c r="TGE565" s="20"/>
      <c r="TGF565" s="45"/>
      <c r="TGL565" s="20"/>
      <c r="TGM565" s="20"/>
      <c r="TGN565" s="45"/>
      <c r="TGT565" s="20"/>
      <c r="TGU565" s="20"/>
      <c r="TGV565" s="45"/>
      <c r="THB565" s="20"/>
      <c r="THC565" s="20"/>
      <c r="THD565" s="45"/>
      <c r="THJ565" s="20"/>
      <c r="THK565" s="20"/>
      <c r="THL565" s="45"/>
      <c r="THR565" s="20"/>
      <c r="THS565" s="20"/>
      <c r="THT565" s="45"/>
      <c r="THZ565" s="20"/>
      <c r="TIA565" s="20"/>
      <c r="TIB565" s="45"/>
      <c r="TIH565" s="20"/>
      <c r="TII565" s="20"/>
      <c r="TIJ565" s="45"/>
      <c r="TIP565" s="20"/>
      <c r="TIQ565" s="20"/>
      <c r="TIR565" s="45"/>
      <c r="TIX565" s="20"/>
      <c r="TIY565" s="20"/>
      <c r="TIZ565" s="45"/>
      <c r="TJF565" s="20"/>
      <c r="TJG565" s="20"/>
      <c r="TJH565" s="45"/>
      <c r="TJN565" s="20"/>
      <c r="TJO565" s="20"/>
      <c r="TJP565" s="45"/>
      <c r="TJV565" s="20"/>
      <c r="TJW565" s="20"/>
      <c r="TJX565" s="45"/>
      <c r="TKD565" s="20"/>
      <c r="TKE565" s="20"/>
      <c r="TKF565" s="45"/>
      <c r="TKL565" s="20"/>
      <c r="TKM565" s="20"/>
      <c r="TKN565" s="45"/>
      <c r="TKT565" s="20"/>
      <c r="TKU565" s="20"/>
      <c r="TKV565" s="45"/>
      <c r="TLB565" s="20"/>
      <c r="TLC565" s="20"/>
      <c r="TLD565" s="45"/>
      <c r="TLJ565" s="20"/>
      <c r="TLK565" s="20"/>
      <c r="TLL565" s="45"/>
      <c r="TLR565" s="20"/>
      <c r="TLS565" s="20"/>
      <c r="TLT565" s="45"/>
      <c r="TLZ565" s="20"/>
      <c r="TMA565" s="20"/>
      <c r="TMB565" s="45"/>
      <c r="TMH565" s="20"/>
      <c r="TMI565" s="20"/>
      <c r="TMJ565" s="45"/>
      <c r="TMP565" s="20"/>
      <c r="TMQ565" s="20"/>
      <c r="TMR565" s="45"/>
      <c r="TMX565" s="20"/>
      <c r="TMY565" s="20"/>
      <c r="TMZ565" s="45"/>
      <c r="TNF565" s="20"/>
      <c r="TNG565" s="20"/>
      <c r="TNH565" s="45"/>
      <c r="TNN565" s="20"/>
      <c r="TNO565" s="20"/>
      <c r="TNP565" s="45"/>
      <c r="TNV565" s="20"/>
      <c r="TNW565" s="20"/>
      <c r="TNX565" s="45"/>
      <c r="TOD565" s="20"/>
      <c r="TOE565" s="20"/>
      <c r="TOF565" s="45"/>
      <c r="TOL565" s="20"/>
      <c r="TOM565" s="20"/>
      <c r="TON565" s="45"/>
      <c r="TOT565" s="20"/>
      <c r="TOU565" s="20"/>
      <c r="TOV565" s="45"/>
      <c r="TPB565" s="20"/>
      <c r="TPC565" s="20"/>
      <c r="TPD565" s="45"/>
      <c r="TPJ565" s="20"/>
      <c r="TPK565" s="20"/>
      <c r="TPL565" s="45"/>
      <c r="TPR565" s="20"/>
      <c r="TPS565" s="20"/>
      <c r="TPT565" s="45"/>
      <c r="TPZ565" s="20"/>
      <c r="TQA565" s="20"/>
      <c r="TQB565" s="45"/>
      <c r="TQH565" s="20"/>
      <c r="TQI565" s="20"/>
      <c r="TQJ565" s="45"/>
      <c r="TQP565" s="20"/>
      <c r="TQQ565" s="20"/>
      <c r="TQR565" s="45"/>
      <c r="TQX565" s="20"/>
      <c r="TQY565" s="20"/>
      <c r="TQZ565" s="45"/>
      <c r="TRF565" s="20"/>
      <c r="TRG565" s="20"/>
      <c r="TRH565" s="45"/>
      <c r="TRN565" s="20"/>
      <c r="TRO565" s="20"/>
      <c r="TRP565" s="45"/>
      <c r="TRV565" s="20"/>
      <c r="TRW565" s="20"/>
      <c r="TRX565" s="45"/>
      <c r="TSD565" s="20"/>
      <c r="TSE565" s="20"/>
      <c r="TSF565" s="45"/>
      <c r="TSL565" s="20"/>
      <c r="TSM565" s="20"/>
      <c r="TSN565" s="45"/>
      <c r="TST565" s="20"/>
      <c r="TSU565" s="20"/>
      <c r="TSV565" s="45"/>
      <c r="TTB565" s="20"/>
      <c r="TTC565" s="20"/>
      <c r="TTD565" s="45"/>
      <c r="TTJ565" s="20"/>
      <c r="TTK565" s="20"/>
      <c r="TTL565" s="45"/>
      <c r="TTR565" s="20"/>
      <c r="TTS565" s="20"/>
      <c r="TTT565" s="45"/>
      <c r="TTZ565" s="20"/>
      <c r="TUA565" s="20"/>
      <c r="TUB565" s="45"/>
      <c r="TUH565" s="20"/>
      <c r="TUI565" s="20"/>
      <c r="TUJ565" s="45"/>
      <c r="TUP565" s="20"/>
      <c r="TUQ565" s="20"/>
      <c r="TUR565" s="45"/>
      <c r="TUX565" s="20"/>
      <c r="TUY565" s="20"/>
      <c r="TUZ565" s="45"/>
      <c r="TVF565" s="20"/>
      <c r="TVG565" s="20"/>
      <c r="TVH565" s="45"/>
      <c r="TVN565" s="20"/>
      <c r="TVO565" s="20"/>
      <c r="TVP565" s="45"/>
      <c r="TVV565" s="20"/>
      <c r="TVW565" s="20"/>
      <c r="TVX565" s="45"/>
      <c r="TWD565" s="20"/>
      <c r="TWE565" s="20"/>
      <c r="TWF565" s="45"/>
      <c r="TWL565" s="20"/>
      <c r="TWM565" s="20"/>
      <c r="TWN565" s="45"/>
      <c r="TWT565" s="20"/>
      <c r="TWU565" s="20"/>
      <c r="TWV565" s="45"/>
      <c r="TXB565" s="20"/>
      <c r="TXC565" s="20"/>
      <c r="TXD565" s="45"/>
      <c r="TXJ565" s="20"/>
      <c r="TXK565" s="20"/>
      <c r="TXL565" s="45"/>
      <c r="TXR565" s="20"/>
      <c r="TXS565" s="20"/>
      <c r="TXT565" s="45"/>
      <c r="TXZ565" s="20"/>
      <c r="TYA565" s="20"/>
      <c r="TYB565" s="45"/>
      <c r="TYH565" s="20"/>
      <c r="TYI565" s="20"/>
      <c r="TYJ565" s="45"/>
      <c r="TYP565" s="20"/>
      <c r="TYQ565" s="20"/>
      <c r="TYR565" s="45"/>
      <c r="TYX565" s="20"/>
      <c r="TYY565" s="20"/>
      <c r="TYZ565" s="45"/>
      <c r="TZF565" s="20"/>
      <c r="TZG565" s="20"/>
      <c r="TZH565" s="45"/>
      <c r="TZN565" s="20"/>
      <c r="TZO565" s="20"/>
      <c r="TZP565" s="45"/>
      <c r="TZV565" s="20"/>
      <c r="TZW565" s="20"/>
      <c r="TZX565" s="45"/>
      <c r="UAD565" s="20"/>
      <c r="UAE565" s="20"/>
      <c r="UAF565" s="45"/>
      <c r="UAL565" s="20"/>
      <c r="UAM565" s="20"/>
      <c r="UAN565" s="45"/>
      <c r="UAT565" s="20"/>
      <c r="UAU565" s="20"/>
      <c r="UAV565" s="45"/>
      <c r="UBB565" s="20"/>
      <c r="UBC565" s="20"/>
      <c r="UBD565" s="45"/>
      <c r="UBJ565" s="20"/>
      <c r="UBK565" s="20"/>
      <c r="UBL565" s="45"/>
      <c r="UBR565" s="20"/>
      <c r="UBS565" s="20"/>
      <c r="UBT565" s="45"/>
      <c r="UBZ565" s="20"/>
      <c r="UCA565" s="20"/>
      <c r="UCB565" s="45"/>
      <c r="UCH565" s="20"/>
      <c r="UCI565" s="20"/>
      <c r="UCJ565" s="45"/>
      <c r="UCP565" s="20"/>
      <c r="UCQ565" s="20"/>
      <c r="UCR565" s="45"/>
      <c r="UCX565" s="20"/>
      <c r="UCY565" s="20"/>
      <c r="UCZ565" s="45"/>
      <c r="UDF565" s="20"/>
      <c r="UDG565" s="20"/>
      <c r="UDH565" s="45"/>
      <c r="UDN565" s="20"/>
      <c r="UDO565" s="20"/>
      <c r="UDP565" s="45"/>
      <c r="UDV565" s="20"/>
      <c r="UDW565" s="20"/>
      <c r="UDX565" s="45"/>
      <c r="UED565" s="20"/>
      <c r="UEE565" s="20"/>
      <c r="UEF565" s="45"/>
      <c r="UEL565" s="20"/>
      <c r="UEM565" s="20"/>
      <c r="UEN565" s="45"/>
      <c r="UET565" s="20"/>
      <c r="UEU565" s="20"/>
      <c r="UEV565" s="45"/>
      <c r="UFB565" s="20"/>
      <c r="UFC565" s="20"/>
      <c r="UFD565" s="45"/>
      <c r="UFJ565" s="20"/>
      <c r="UFK565" s="20"/>
      <c r="UFL565" s="45"/>
      <c r="UFR565" s="20"/>
      <c r="UFS565" s="20"/>
      <c r="UFT565" s="45"/>
      <c r="UFZ565" s="20"/>
      <c r="UGA565" s="20"/>
      <c r="UGB565" s="45"/>
      <c r="UGH565" s="20"/>
      <c r="UGI565" s="20"/>
      <c r="UGJ565" s="45"/>
      <c r="UGP565" s="20"/>
      <c r="UGQ565" s="20"/>
      <c r="UGR565" s="45"/>
      <c r="UGX565" s="20"/>
      <c r="UGY565" s="20"/>
      <c r="UGZ565" s="45"/>
      <c r="UHF565" s="20"/>
      <c r="UHG565" s="20"/>
      <c r="UHH565" s="45"/>
      <c r="UHN565" s="20"/>
      <c r="UHO565" s="20"/>
      <c r="UHP565" s="45"/>
      <c r="UHV565" s="20"/>
      <c r="UHW565" s="20"/>
      <c r="UHX565" s="45"/>
      <c r="UID565" s="20"/>
      <c r="UIE565" s="20"/>
      <c r="UIF565" s="45"/>
      <c r="UIL565" s="20"/>
      <c r="UIM565" s="20"/>
      <c r="UIN565" s="45"/>
      <c r="UIT565" s="20"/>
      <c r="UIU565" s="20"/>
      <c r="UIV565" s="45"/>
      <c r="UJB565" s="20"/>
      <c r="UJC565" s="20"/>
      <c r="UJD565" s="45"/>
      <c r="UJJ565" s="20"/>
      <c r="UJK565" s="20"/>
      <c r="UJL565" s="45"/>
      <c r="UJR565" s="20"/>
      <c r="UJS565" s="20"/>
      <c r="UJT565" s="45"/>
      <c r="UJZ565" s="20"/>
      <c r="UKA565" s="20"/>
      <c r="UKB565" s="45"/>
      <c r="UKH565" s="20"/>
      <c r="UKI565" s="20"/>
      <c r="UKJ565" s="45"/>
      <c r="UKP565" s="20"/>
      <c r="UKQ565" s="20"/>
      <c r="UKR565" s="45"/>
      <c r="UKX565" s="20"/>
      <c r="UKY565" s="20"/>
      <c r="UKZ565" s="45"/>
      <c r="ULF565" s="20"/>
      <c r="ULG565" s="20"/>
      <c r="ULH565" s="45"/>
      <c r="ULN565" s="20"/>
      <c r="ULO565" s="20"/>
      <c r="ULP565" s="45"/>
      <c r="ULV565" s="20"/>
      <c r="ULW565" s="20"/>
      <c r="ULX565" s="45"/>
      <c r="UMD565" s="20"/>
      <c r="UME565" s="20"/>
      <c r="UMF565" s="45"/>
      <c r="UML565" s="20"/>
      <c r="UMM565" s="20"/>
      <c r="UMN565" s="45"/>
      <c r="UMT565" s="20"/>
      <c r="UMU565" s="20"/>
      <c r="UMV565" s="45"/>
      <c r="UNB565" s="20"/>
      <c r="UNC565" s="20"/>
      <c r="UND565" s="45"/>
      <c r="UNJ565" s="20"/>
      <c r="UNK565" s="20"/>
      <c r="UNL565" s="45"/>
      <c r="UNR565" s="20"/>
      <c r="UNS565" s="20"/>
      <c r="UNT565" s="45"/>
      <c r="UNZ565" s="20"/>
      <c r="UOA565" s="20"/>
      <c r="UOB565" s="45"/>
      <c r="UOH565" s="20"/>
      <c r="UOI565" s="20"/>
      <c r="UOJ565" s="45"/>
      <c r="UOP565" s="20"/>
      <c r="UOQ565" s="20"/>
      <c r="UOR565" s="45"/>
      <c r="UOX565" s="20"/>
      <c r="UOY565" s="20"/>
      <c r="UOZ565" s="45"/>
      <c r="UPF565" s="20"/>
      <c r="UPG565" s="20"/>
      <c r="UPH565" s="45"/>
      <c r="UPN565" s="20"/>
      <c r="UPO565" s="20"/>
      <c r="UPP565" s="45"/>
      <c r="UPV565" s="20"/>
      <c r="UPW565" s="20"/>
      <c r="UPX565" s="45"/>
      <c r="UQD565" s="20"/>
      <c r="UQE565" s="20"/>
      <c r="UQF565" s="45"/>
      <c r="UQL565" s="20"/>
      <c r="UQM565" s="20"/>
      <c r="UQN565" s="45"/>
      <c r="UQT565" s="20"/>
      <c r="UQU565" s="20"/>
      <c r="UQV565" s="45"/>
      <c r="URB565" s="20"/>
      <c r="URC565" s="20"/>
      <c r="URD565" s="45"/>
      <c r="URJ565" s="20"/>
      <c r="URK565" s="20"/>
      <c r="URL565" s="45"/>
      <c r="URR565" s="20"/>
      <c r="URS565" s="20"/>
      <c r="URT565" s="45"/>
      <c r="URZ565" s="20"/>
      <c r="USA565" s="20"/>
      <c r="USB565" s="45"/>
      <c r="USH565" s="20"/>
      <c r="USI565" s="20"/>
      <c r="USJ565" s="45"/>
      <c r="USP565" s="20"/>
      <c r="USQ565" s="20"/>
      <c r="USR565" s="45"/>
      <c r="USX565" s="20"/>
      <c r="USY565" s="20"/>
      <c r="USZ565" s="45"/>
      <c r="UTF565" s="20"/>
      <c r="UTG565" s="20"/>
      <c r="UTH565" s="45"/>
      <c r="UTN565" s="20"/>
      <c r="UTO565" s="20"/>
      <c r="UTP565" s="45"/>
      <c r="UTV565" s="20"/>
      <c r="UTW565" s="20"/>
      <c r="UTX565" s="45"/>
      <c r="UUD565" s="20"/>
      <c r="UUE565" s="20"/>
      <c r="UUF565" s="45"/>
      <c r="UUL565" s="20"/>
      <c r="UUM565" s="20"/>
      <c r="UUN565" s="45"/>
      <c r="UUT565" s="20"/>
      <c r="UUU565" s="20"/>
      <c r="UUV565" s="45"/>
      <c r="UVB565" s="20"/>
      <c r="UVC565" s="20"/>
      <c r="UVD565" s="45"/>
      <c r="UVJ565" s="20"/>
      <c r="UVK565" s="20"/>
      <c r="UVL565" s="45"/>
      <c r="UVR565" s="20"/>
      <c r="UVS565" s="20"/>
      <c r="UVT565" s="45"/>
      <c r="UVZ565" s="20"/>
      <c r="UWA565" s="20"/>
      <c r="UWB565" s="45"/>
      <c r="UWH565" s="20"/>
      <c r="UWI565" s="20"/>
      <c r="UWJ565" s="45"/>
      <c r="UWP565" s="20"/>
      <c r="UWQ565" s="20"/>
      <c r="UWR565" s="45"/>
      <c r="UWX565" s="20"/>
      <c r="UWY565" s="20"/>
      <c r="UWZ565" s="45"/>
      <c r="UXF565" s="20"/>
      <c r="UXG565" s="20"/>
      <c r="UXH565" s="45"/>
      <c r="UXN565" s="20"/>
      <c r="UXO565" s="20"/>
      <c r="UXP565" s="45"/>
      <c r="UXV565" s="20"/>
      <c r="UXW565" s="20"/>
      <c r="UXX565" s="45"/>
      <c r="UYD565" s="20"/>
      <c r="UYE565" s="20"/>
      <c r="UYF565" s="45"/>
      <c r="UYL565" s="20"/>
      <c r="UYM565" s="20"/>
      <c r="UYN565" s="45"/>
      <c r="UYT565" s="20"/>
      <c r="UYU565" s="20"/>
      <c r="UYV565" s="45"/>
      <c r="UZB565" s="20"/>
      <c r="UZC565" s="20"/>
      <c r="UZD565" s="45"/>
      <c r="UZJ565" s="20"/>
      <c r="UZK565" s="20"/>
      <c r="UZL565" s="45"/>
      <c r="UZR565" s="20"/>
      <c r="UZS565" s="20"/>
      <c r="UZT565" s="45"/>
      <c r="UZZ565" s="20"/>
      <c r="VAA565" s="20"/>
      <c r="VAB565" s="45"/>
      <c r="VAH565" s="20"/>
      <c r="VAI565" s="20"/>
      <c r="VAJ565" s="45"/>
      <c r="VAP565" s="20"/>
      <c r="VAQ565" s="20"/>
      <c r="VAR565" s="45"/>
      <c r="VAX565" s="20"/>
      <c r="VAY565" s="20"/>
      <c r="VAZ565" s="45"/>
      <c r="VBF565" s="20"/>
      <c r="VBG565" s="20"/>
      <c r="VBH565" s="45"/>
      <c r="VBN565" s="20"/>
      <c r="VBO565" s="20"/>
      <c r="VBP565" s="45"/>
      <c r="VBV565" s="20"/>
      <c r="VBW565" s="20"/>
      <c r="VBX565" s="45"/>
      <c r="VCD565" s="20"/>
      <c r="VCE565" s="20"/>
      <c r="VCF565" s="45"/>
      <c r="VCL565" s="20"/>
      <c r="VCM565" s="20"/>
      <c r="VCN565" s="45"/>
      <c r="VCT565" s="20"/>
      <c r="VCU565" s="20"/>
      <c r="VCV565" s="45"/>
      <c r="VDB565" s="20"/>
      <c r="VDC565" s="20"/>
      <c r="VDD565" s="45"/>
      <c r="VDJ565" s="20"/>
      <c r="VDK565" s="20"/>
      <c r="VDL565" s="45"/>
      <c r="VDR565" s="20"/>
      <c r="VDS565" s="20"/>
      <c r="VDT565" s="45"/>
      <c r="VDZ565" s="20"/>
      <c r="VEA565" s="20"/>
      <c r="VEB565" s="45"/>
      <c r="VEH565" s="20"/>
      <c r="VEI565" s="20"/>
      <c r="VEJ565" s="45"/>
      <c r="VEP565" s="20"/>
      <c r="VEQ565" s="20"/>
      <c r="VER565" s="45"/>
      <c r="VEX565" s="20"/>
      <c r="VEY565" s="20"/>
      <c r="VEZ565" s="45"/>
      <c r="VFF565" s="20"/>
      <c r="VFG565" s="20"/>
      <c r="VFH565" s="45"/>
      <c r="VFN565" s="20"/>
      <c r="VFO565" s="20"/>
      <c r="VFP565" s="45"/>
      <c r="VFV565" s="20"/>
      <c r="VFW565" s="20"/>
      <c r="VFX565" s="45"/>
      <c r="VGD565" s="20"/>
      <c r="VGE565" s="20"/>
      <c r="VGF565" s="45"/>
      <c r="VGL565" s="20"/>
      <c r="VGM565" s="20"/>
      <c r="VGN565" s="45"/>
      <c r="VGT565" s="20"/>
      <c r="VGU565" s="20"/>
      <c r="VGV565" s="45"/>
      <c r="VHB565" s="20"/>
      <c r="VHC565" s="20"/>
      <c r="VHD565" s="45"/>
      <c r="VHJ565" s="20"/>
      <c r="VHK565" s="20"/>
      <c r="VHL565" s="45"/>
      <c r="VHR565" s="20"/>
      <c r="VHS565" s="20"/>
      <c r="VHT565" s="45"/>
      <c r="VHZ565" s="20"/>
      <c r="VIA565" s="20"/>
      <c r="VIB565" s="45"/>
      <c r="VIH565" s="20"/>
      <c r="VII565" s="20"/>
      <c r="VIJ565" s="45"/>
      <c r="VIP565" s="20"/>
      <c r="VIQ565" s="20"/>
      <c r="VIR565" s="45"/>
      <c r="VIX565" s="20"/>
      <c r="VIY565" s="20"/>
      <c r="VIZ565" s="45"/>
      <c r="VJF565" s="20"/>
      <c r="VJG565" s="20"/>
      <c r="VJH565" s="45"/>
      <c r="VJN565" s="20"/>
      <c r="VJO565" s="20"/>
      <c r="VJP565" s="45"/>
      <c r="VJV565" s="20"/>
      <c r="VJW565" s="20"/>
      <c r="VJX565" s="45"/>
      <c r="VKD565" s="20"/>
      <c r="VKE565" s="20"/>
      <c r="VKF565" s="45"/>
      <c r="VKL565" s="20"/>
      <c r="VKM565" s="20"/>
      <c r="VKN565" s="45"/>
      <c r="VKT565" s="20"/>
      <c r="VKU565" s="20"/>
      <c r="VKV565" s="45"/>
      <c r="VLB565" s="20"/>
      <c r="VLC565" s="20"/>
      <c r="VLD565" s="45"/>
      <c r="VLJ565" s="20"/>
      <c r="VLK565" s="20"/>
      <c r="VLL565" s="45"/>
      <c r="VLR565" s="20"/>
      <c r="VLS565" s="20"/>
      <c r="VLT565" s="45"/>
      <c r="VLZ565" s="20"/>
      <c r="VMA565" s="20"/>
      <c r="VMB565" s="45"/>
      <c r="VMH565" s="20"/>
      <c r="VMI565" s="20"/>
      <c r="VMJ565" s="45"/>
      <c r="VMP565" s="20"/>
      <c r="VMQ565" s="20"/>
      <c r="VMR565" s="45"/>
      <c r="VMX565" s="20"/>
      <c r="VMY565" s="20"/>
      <c r="VMZ565" s="45"/>
      <c r="VNF565" s="20"/>
      <c r="VNG565" s="20"/>
      <c r="VNH565" s="45"/>
      <c r="VNN565" s="20"/>
      <c r="VNO565" s="20"/>
      <c r="VNP565" s="45"/>
      <c r="VNV565" s="20"/>
      <c r="VNW565" s="20"/>
      <c r="VNX565" s="45"/>
      <c r="VOD565" s="20"/>
      <c r="VOE565" s="20"/>
      <c r="VOF565" s="45"/>
      <c r="VOL565" s="20"/>
      <c r="VOM565" s="20"/>
      <c r="VON565" s="45"/>
      <c r="VOT565" s="20"/>
      <c r="VOU565" s="20"/>
      <c r="VOV565" s="45"/>
      <c r="VPB565" s="20"/>
      <c r="VPC565" s="20"/>
      <c r="VPD565" s="45"/>
      <c r="VPJ565" s="20"/>
      <c r="VPK565" s="20"/>
      <c r="VPL565" s="45"/>
      <c r="VPR565" s="20"/>
      <c r="VPS565" s="20"/>
      <c r="VPT565" s="45"/>
      <c r="VPZ565" s="20"/>
      <c r="VQA565" s="20"/>
      <c r="VQB565" s="45"/>
      <c r="VQH565" s="20"/>
      <c r="VQI565" s="20"/>
      <c r="VQJ565" s="45"/>
      <c r="VQP565" s="20"/>
      <c r="VQQ565" s="20"/>
      <c r="VQR565" s="45"/>
      <c r="VQX565" s="20"/>
      <c r="VQY565" s="20"/>
      <c r="VQZ565" s="45"/>
      <c r="VRF565" s="20"/>
      <c r="VRG565" s="20"/>
      <c r="VRH565" s="45"/>
      <c r="VRN565" s="20"/>
      <c r="VRO565" s="20"/>
      <c r="VRP565" s="45"/>
      <c r="VRV565" s="20"/>
      <c r="VRW565" s="20"/>
      <c r="VRX565" s="45"/>
      <c r="VSD565" s="20"/>
      <c r="VSE565" s="20"/>
      <c r="VSF565" s="45"/>
      <c r="VSL565" s="20"/>
      <c r="VSM565" s="20"/>
      <c r="VSN565" s="45"/>
      <c r="VST565" s="20"/>
      <c r="VSU565" s="20"/>
      <c r="VSV565" s="45"/>
      <c r="VTB565" s="20"/>
      <c r="VTC565" s="20"/>
      <c r="VTD565" s="45"/>
      <c r="VTJ565" s="20"/>
      <c r="VTK565" s="20"/>
      <c r="VTL565" s="45"/>
      <c r="VTR565" s="20"/>
      <c r="VTS565" s="20"/>
      <c r="VTT565" s="45"/>
      <c r="VTZ565" s="20"/>
      <c r="VUA565" s="20"/>
      <c r="VUB565" s="45"/>
      <c r="VUH565" s="20"/>
      <c r="VUI565" s="20"/>
      <c r="VUJ565" s="45"/>
      <c r="VUP565" s="20"/>
      <c r="VUQ565" s="20"/>
      <c r="VUR565" s="45"/>
      <c r="VUX565" s="20"/>
      <c r="VUY565" s="20"/>
      <c r="VUZ565" s="45"/>
      <c r="VVF565" s="20"/>
      <c r="VVG565" s="20"/>
      <c r="VVH565" s="45"/>
      <c r="VVN565" s="20"/>
      <c r="VVO565" s="20"/>
      <c r="VVP565" s="45"/>
      <c r="VVV565" s="20"/>
      <c r="VVW565" s="20"/>
      <c r="VVX565" s="45"/>
      <c r="VWD565" s="20"/>
      <c r="VWE565" s="20"/>
      <c r="VWF565" s="45"/>
      <c r="VWL565" s="20"/>
      <c r="VWM565" s="20"/>
      <c r="VWN565" s="45"/>
      <c r="VWT565" s="20"/>
      <c r="VWU565" s="20"/>
      <c r="VWV565" s="45"/>
      <c r="VXB565" s="20"/>
      <c r="VXC565" s="20"/>
      <c r="VXD565" s="45"/>
      <c r="VXJ565" s="20"/>
      <c r="VXK565" s="20"/>
      <c r="VXL565" s="45"/>
      <c r="VXR565" s="20"/>
      <c r="VXS565" s="20"/>
      <c r="VXT565" s="45"/>
      <c r="VXZ565" s="20"/>
      <c r="VYA565" s="20"/>
      <c r="VYB565" s="45"/>
      <c r="VYH565" s="20"/>
      <c r="VYI565" s="20"/>
      <c r="VYJ565" s="45"/>
      <c r="VYP565" s="20"/>
      <c r="VYQ565" s="20"/>
      <c r="VYR565" s="45"/>
      <c r="VYX565" s="20"/>
      <c r="VYY565" s="20"/>
      <c r="VYZ565" s="45"/>
      <c r="VZF565" s="20"/>
      <c r="VZG565" s="20"/>
      <c r="VZH565" s="45"/>
      <c r="VZN565" s="20"/>
      <c r="VZO565" s="20"/>
      <c r="VZP565" s="45"/>
      <c r="VZV565" s="20"/>
      <c r="VZW565" s="20"/>
      <c r="VZX565" s="45"/>
      <c r="WAD565" s="20"/>
      <c r="WAE565" s="20"/>
      <c r="WAF565" s="45"/>
      <c r="WAL565" s="20"/>
      <c r="WAM565" s="20"/>
      <c r="WAN565" s="45"/>
      <c r="WAT565" s="20"/>
      <c r="WAU565" s="20"/>
      <c r="WAV565" s="45"/>
      <c r="WBB565" s="20"/>
      <c r="WBC565" s="20"/>
      <c r="WBD565" s="45"/>
      <c r="WBJ565" s="20"/>
      <c r="WBK565" s="20"/>
      <c r="WBL565" s="45"/>
      <c r="WBR565" s="20"/>
      <c r="WBS565" s="20"/>
      <c r="WBT565" s="45"/>
      <c r="WBZ565" s="20"/>
      <c r="WCA565" s="20"/>
      <c r="WCB565" s="45"/>
      <c r="WCH565" s="20"/>
      <c r="WCI565" s="20"/>
      <c r="WCJ565" s="45"/>
      <c r="WCP565" s="20"/>
      <c r="WCQ565" s="20"/>
      <c r="WCR565" s="45"/>
      <c r="WCX565" s="20"/>
      <c r="WCY565" s="20"/>
      <c r="WCZ565" s="45"/>
      <c r="WDF565" s="20"/>
      <c r="WDG565" s="20"/>
      <c r="WDH565" s="45"/>
      <c r="WDN565" s="20"/>
      <c r="WDO565" s="20"/>
      <c r="WDP565" s="45"/>
      <c r="WDV565" s="20"/>
      <c r="WDW565" s="20"/>
      <c r="WDX565" s="45"/>
      <c r="WED565" s="20"/>
      <c r="WEE565" s="20"/>
      <c r="WEF565" s="45"/>
      <c r="WEL565" s="20"/>
      <c r="WEM565" s="20"/>
      <c r="WEN565" s="45"/>
      <c r="WET565" s="20"/>
      <c r="WEU565" s="20"/>
      <c r="WEV565" s="45"/>
      <c r="WFB565" s="20"/>
      <c r="WFC565" s="20"/>
      <c r="WFD565" s="45"/>
      <c r="WFJ565" s="20"/>
      <c r="WFK565" s="20"/>
      <c r="WFL565" s="45"/>
      <c r="WFR565" s="20"/>
      <c r="WFS565" s="20"/>
      <c r="WFT565" s="45"/>
      <c r="WFZ565" s="20"/>
      <c r="WGA565" s="20"/>
      <c r="WGB565" s="45"/>
      <c r="WGH565" s="20"/>
      <c r="WGI565" s="20"/>
      <c r="WGJ565" s="45"/>
      <c r="WGP565" s="20"/>
      <c r="WGQ565" s="20"/>
      <c r="WGR565" s="45"/>
      <c r="WGX565" s="20"/>
      <c r="WGY565" s="20"/>
      <c r="WGZ565" s="45"/>
      <c r="WHF565" s="20"/>
      <c r="WHG565" s="20"/>
      <c r="WHH565" s="45"/>
      <c r="WHN565" s="20"/>
      <c r="WHO565" s="20"/>
      <c r="WHP565" s="45"/>
      <c r="WHV565" s="20"/>
      <c r="WHW565" s="20"/>
      <c r="WHX565" s="45"/>
      <c r="WID565" s="20"/>
      <c r="WIE565" s="20"/>
      <c r="WIF565" s="45"/>
      <c r="WIL565" s="20"/>
      <c r="WIM565" s="20"/>
      <c r="WIN565" s="45"/>
      <c r="WIT565" s="20"/>
      <c r="WIU565" s="20"/>
      <c r="WIV565" s="45"/>
      <c r="WJB565" s="20"/>
      <c r="WJC565" s="20"/>
      <c r="WJD565" s="45"/>
      <c r="WJJ565" s="20"/>
      <c r="WJK565" s="20"/>
      <c r="WJL565" s="45"/>
      <c r="WJR565" s="20"/>
      <c r="WJS565" s="20"/>
      <c r="WJT565" s="45"/>
      <c r="WJZ565" s="20"/>
      <c r="WKA565" s="20"/>
      <c r="WKB565" s="45"/>
      <c r="WKH565" s="20"/>
      <c r="WKI565" s="20"/>
      <c r="WKJ565" s="45"/>
      <c r="WKP565" s="20"/>
      <c r="WKQ565" s="20"/>
      <c r="WKR565" s="45"/>
      <c r="WKX565" s="20"/>
      <c r="WKY565" s="20"/>
      <c r="WKZ565" s="45"/>
      <c r="WLF565" s="20"/>
      <c r="WLG565" s="20"/>
      <c r="WLH565" s="45"/>
      <c r="WLN565" s="20"/>
      <c r="WLO565" s="20"/>
      <c r="WLP565" s="45"/>
      <c r="WLV565" s="20"/>
      <c r="WLW565" s="20"/>
      <c r="WLX565" s="45"/>
      <c r="WMD565" s="20"/>
      <c r="WME565" s="20"/>
      <c r="WMF565" s="45"/>
      <c r="WML565" s="20"/>
      <c r="WMM565" s="20"/>
      <c r="WMN565" s="45"/>
      <c r="WMT565" s="20"/>
      <c r="WMU565" s="20"/>
      <c r="WMV565" s="45"/>
      <c r="WNB565" s="20"/>
      <c r="WNC565" s="20"/>
      <c r="WND565" s="45"/>
      <c r="WNJ565" s="20"/>
      <c r="WNK565" s="20"/>
      <c r="WNL565" s="45"/>
      <c r="WNR565" s="20"/>
      <c r="WNS565" s="20"/>
      <c r="WNT565" s="45"/>
      <c r="WNZ565" s="20"/>
      <c r="WOA565" s="20"/>
      <c r="WOB565" s="45"/>
      <c r="WOH565" s="20"/>
      <c r="WOI565" s="20"/>
      <c r="WOJ565" s="45"/>
      <c r="WOP565" s="20"/>
      <c r="WOQ565" s="20"/>
      <c r="WOR565" s="45"/>
      <c r="WOX565" s="20"/>
      <c r="WOY565" s="20"/>
      <c r="WOZ565" s="45"/>
      <c r="WPF565" s="20"/>
      <c r="WPG565" s="20"/>
      <c r="WPH565" s="45"/>
      <c r="WPN565" s="20"/>
      <c r="WPO565" s="20"/>
      <c r="WPP565" s="45"/>
      <c r="WPV565" s="20"/>
      <c r="WPW565" s="20"/>
      <c r="WPX565" s="45"/>
      <c r="WQD565" s="20"/>
      <c r="WQE565" s="20"/>
      <c r="WQF565" s="45"/>
      <c r="WQL565" s="20"/>
      <c r="WQM565" s="20"/>
      <c r="WQN565" s="45"/>
      <c r="WQT565" s="20"/>
      <c r="WQU565" s="20"/>
      <c r="WQV565" s="45"/>
      <c r="WRB565" s="20"/>
      <c r="WRC565" s="20"/>
      <c r="WRD565" s="45"/>
      <c r="WRJ565" s="20"/>
      <c r="WRK565" s="20"/>
      <c r="WRL565" s="45"/>
      <c r="WRR565" s="20"/>
      <c r="WRS565" s="20"/>
      <c r="WRT565" s="45"/>
      <c r="WRZ565" s="20"/>
      <c r="WSA565" s="20"/>
      <c r="WSB565" s="45"/>
      <c r="WSH565" s="20"/>
      <c r="WSI565" s="20"/>
      <c r="WSJ565" s="45"/>
      <c r="WSP565" s="20"/>
      <c r="WSQ565" s="20"/>
      <c r="WSR565" s="45"/>
      <c r="WSX565" s="20"/>
      <c r="WSY565" s="20"/>
      <c r="WSZ565" s="45"/>
      <c r="WTF565" s="20"/>
      <c r="WTG565" s="20"/>
      <c r="WTH565" s="45"/>
      <c r="WTN565" s="20"/>
      <c r="WTO565" s="20"/>
      <c r="WTP565" s="45"/>
      <c r="WTV565" s="20"/>
      <c r="WTW565" s="20"/>
      <c r="WTX565" s="45"/>
      <c r="WUD565" s="20"/>
      <c r="WUE565" s="20"/>
      <c r="WUF565" s="45"/>
      <c r="WUL565" s="20"/>
      <c r="WUM565" s="20"/>
      <c r="WUN565" s="45"/>
      <c r="WUT565" s="20"/>
      <c r="WUU565" s="20"/>
      <c r="WUV565" s="45"/>
      <c r="WVB565" s="20"/>
      <c r="WVC565" s="20"/>
      <c r="WVD565" s="45"/>
      <c r="WVJ565" s="20"/>
      <c r="WVK565" s="20"/>
      <c r="WVL565" s="45"/>
      <c r="WVR565" s="20"/>
      <c r="WVS565" s="20"/>
      <c r="WVT565" s="45"/>
      <c r="WVZ565" s="20"/>
      <c r="WWA565" s="20"/>
      <c r="WWB565" s="45"/>
      <c r="WWH565" s="20"/>
      <c r="WWI565" s="20"/>
      <c r="WWJ565" s="45"/>
      <c r="WWP565" s="20"/>
      <c r="WWQ565" s="20"/>
      <c r="WWR565" s="45"/>
      <c r="WWX565" s="20"/>
      <c r="WWY565" s="20"/>
      <c r="WWZ565" s="45"/>
      <c r="WXF565" s="20"/>
      <c r="WXG565" s="20"/>
      <c r="WXH565" s="45"/>
      <c r="WXN565" s="20"/>
      <c r="WXO565" s="20"/>
      <c r="WXP565" s="45"/>
      <c r="WXV565" s="20"/>
      <c r="WXW565" s="20"/>
      <c r="WXX565" s="45"/>
      <c r="WYD565" s="20"/>
      <c r="WYE565" s="20"/>
      <c r="WYF565" s="45"/>
      <c r="WYL565" s="20"/>
      <c r="WYM565" s="20"/>
      <c r="WYN565" s="45"/>
      <c r="WYT565" s="20"/>
      <c r="WYU565" s="20"/>
      <c r="WYV565" s="45"/>
      <c r="WZB565" s="20"/>
      <c r="WZC565" s="20"/>
      <c r="WZD565" s="45"/>
      <c r="WZJ565" s="20"/>
      <c r="WZK565" s="20"/>
      <c r="WZL565" s="45"/>
      <c r="WZR565" s="20"/>
      <c r="WZS565" s="20"/>
      <c r="WZT565" s="45"/>
      <c r="WZZ565" s="20"/>
      <c r="XAA565" s="20"/>
      <c r="XAB565" s="45"/>
      <c r="XAH565" s="20"/>
      <c r="XAI565" s="20"/>
      <c r="XAJ565" s="45"/>
      <c r="XAP565" s="20"/>
      <c r="XAQ565" s="20"/>
      <c r="XAR565" s="45"/>
      <c r="XAX565" s="20"/>
      <c r="XAY565" s="20"/>
      <c r="XAZ565" s="45"/>
      <c r="XBF565" s="20"/>
      <c r="XBG565" s="20"/>
      <c r="XBH565" s="45"/>
      <c r="XBN565" s="20"/>
      <c r="XBO565" s="20"/>
      <c r="XBP565" s="45"/>
      <c r="XBV565" s="20"/>
      <c r="XBW565" s="20"/>
      <c r="XBX565" s="45"/>
      <c r="XCD565" s="20"/>
      <c r="XCE565" s="20"/>
      <c r="XCF565" s="45"/>
      <c r="XCL565" s="20"/>
      <c r="XCM565" s="20"/>
      <c r="XCN565" s="45"/>
      <c r="XCT565" s="20"/>
      <c r="XCU565" s="20"/>
      <c r="XCV565" s="45"/>
      <c r="XDB565" s="20"/>
      <c r="XDC565" s="20"/>
      <c r="XDD565" s="45"/>
      <c r="XDJ565" s="20"/>
      <c r="XDK565" s="20"/>
      <c r="XDL565" s="45"/>
      <c r="XDR565" s="20"/>
      <c r="XDS565" s="20"/>
      <c r="XDT565" s="45"/>
      <c r="XDZ565" s="20"/>
      <c r="XEA565" s="20"/>
      <c r="XEB565" s="45"/>
      <c r="XEH565" s="20"/>
      <c r="XEI565" s="20"/>
      <c r="XEJ565" s="45"/>
      <c r="XEP565" s="20"/>
      <c r="XEQ565" s="20"/>
      <c r="XER565" s="45"/>
      <c r="XEX565" s="20"/>
      <c r="XEY565" s="20"/>
      <c r="XEZ565" s="45"/>
    </row>
    <row r="566" spans="2:1020 1026:2044 2050:3068 3074:4092 4098:5116 5122:6140 6146:7164 7170:8188 8194:9212 9218:10236 10242:11260 11266:12284 12290:13308 13314:14332 14338:15356 15362:16380" ht="9.75" customHeight="1">
      <c r="B566" s="157"/>
      <c r="C566" s="157"/>
      <c r="D566" s="157"/>
      <c r="E566" s="157"/>
      <c r="F566" s="157"/>
      <c r="G566" s="157"/>
      <c r="H566" s="157"/>
      <c r="I566" s="157"/>
      <c r="J566" s="20"/>
      <c r="K566" s="20"/>
      <c r="L566" s="45"/>
      <c r="R566" s="20"/>
      <c r="S566" s="20"/>
      <c r="T566" s="45"/>
      <c r="Z566" s="20"/>
      <c r="AA566" s="20"/>
      <c r="AB566" s="45"/>
      <c r="AH566" s="20"/>
      <c r="AI566" s="20"/>
      <c r="AJ566" s="45"/>
      <c r="AP566" s="20"/>
      <c r="AQ566" s="20"/>
      <c r="AR566" s="45"/>
      <c r="AX566" s="20"/>
      <c r="AY566" s="20"/>
      <c r="AZ566" s="45"/>
      <c r="BF566" s="20"/>
      <c r="BG566" s="20"/>
      <c r="BH566" s="45"/>
      <c r="BN566" s="20"/>
      <c r="BO566" s="20"/>
      <c r="BP566" s="45"/>
      <c r="BV566" s="20"/>
      <c r="BW566" s="20"/>
      <c r="BX566" s="45"/>
      <c r="CD566" s="20"/>
      <c r="CE566" s="20"/>
      <c r="CF566" s="45"/>
      <c r="CL566" s="20"/>
      <c r="CM566" s="20"/>
      <c r="CN566" s="45"/>
      <c r="CT566" s="20"/>
      <c r="CU566" s="20"/>
      <c r="CV566" s="45"/>
      <c r="DB566" s="20"/>
      <c r="DC566" s="20"/>
      <c r="DD566" s="45"/>
      <c r="DJ566" s="20"/>
      <c r="DK566" s="20"/>
      <c r="DL566" s="45"/>
      <c r="DR566" s="20"/>
      <c r="DS566" s="20"/>
      <c r="DT566" s="45"/>
      <c r="DZ566" s="20"/>
      <c r="EA566" s="20"/>
      <c r="EB566" s="45"/>
      <c r="EH566" s="20"/>
      <c r="EI566" s="20"/>
      <c r="EJ566" s="45"/>
      <c r="EP566" s="20"/>
      <c r="EQ566" s="20"/>
      <c r="ER566" s="45"/>
      <c r="EX566" s="20"/>
      <c r="EY566" s="20"/>
      <c r="EZ566" s="45"/>
      <c r="FF566" s="20"/>
      <c r="FG566" s="20"/>
      <c r="FH566" s="45"/>
      <c r="FN566" s="20"/>
      <c r="FO566" s="20"/>
      <c r="FP566" s="45"/>
      <c r="FV566" s="20"/>
      <c r="FW566" s="20"/>
      <c r="FX566" s="45"/>
      <c r="GD566" s="20"/>
      <c r="GE566" s="20"/>
      <c r="GF566" s="45"/>
      <c r="GL566" s="20"/>
      <c r="GM566" s="20"/>
      <c r="GN566" s="45"/>
      <c r="GT566" s="20"/>
      <c r="GU566" s="20"/>
      <c r="GV566" s="45"/>
      <c r="HB566" s="20"/>
      <c r="HC566" s="20"/>
      <c r="HD566" s="45"/>
      <c r="HJ566" s="20"/>
      <c r="HK566" s="20"/>
      <c r="HL566" s="45"/>
      <c r="HR566" s="20"/>
      <c r="HS566" s="20"/>
      <c r="HT566" s="45"/>
      <c r="HZ566" s="20"/>
      <c r="IA566" s="20"/>
      <c r="IB566" s="45"/>
      <c r="IH566" s="20"/>
      <c r="II566" s="20"/>
      <c r="IJ566" s="45"/>
      <c r="IP566" s="20"/>
      <c r="IQ566" s="20"/>
      <c r="IR566" s="45"/>
      <c r="IX566" s="20"/>
      <c r="IY566" s="20"/>
      <c r="IZ566" s="45"/>
      <c r="JF566" s="20"/>
      <c r="JG566" s="20"/>
      <c r="JH566" s="45"/>
      <c r="JN566" s="20"/>
      <c r="JO566" s="20"/>
      <c r="JP566" s="45"/>
      <c r="JV566" s="20"/>
      <c r="JW566" s="20"/>
      <c r="JX566" s="45"/>
      <c r="KD566" s="20"/>
      <c r="KE566" s="20"/>
      <c r="KF566" s="45"/>
      <c r="KL566" s="20"/>
      <c r="KM566" s="20"/>
      <c r="KN566" s="45"/>
      <c r="KT566" s="20"/>
      <c r="KU566" s="20"/>
      <c r="KV566" s="45"/>
      <c r="LB566" s="20"/>
      <c r="LC566" s="20"/>
      <c r="LD566" s="45"/>
      <c r="LJ566" s="20"/>
      <c r="LK566" s="20"/>
      <c r="LL566" s="45"/>
      <c r="LR566" s="20"/>
      <c r="LS566" s="20"/>
      <c r="LT566" s="45"/>
      <c r="LZ566" s="20"/>
      <c r="MA566" s="20"/>
      <c r="MB566" s="45"/>
      <c r="MH566" s="20"/>
      <c r="MI566" s="20"/>
      <c r="MJ566" s="45"/>
      <c r="MP566" s="20"/>
      <c r="MQ566" s="20"/>
      <c r="MR566" s="45"/>
      <c r="MX566" s="20"/>
      <c r="MY566" s="20"/>
      <c r="MZ566" s="45"/>
      <c r="NF566" s="20"/>
      <c r="NG566" s="20"/>
      <c r="NH566" s="45"/>
      <c r="NN566" s="20"/>
      <c r="NO566" s="20"/>
      <c r="NP566" s="45"/>
      <c r="NV566" s="20"/>
      <c r="NW566" s="20"/>
      <c r="NX566" s="45"/>
      <c r="OD566" s="20"/>
      <c r="OE566" s="20"/>
      <c r="OF566" s="45"/>
      <c r="OL566" s="20"/>
      <c r="OM566" s="20"/>
      <c r="ON566" s="45"/>
      <c r="OT566" s="20"/>
      <c r="OU566" s="20"/>
      <c r="OV566" s="45"/>
      <c r="PB566" s="20"/>
      <c r="PC566" s="20"/>
      <c r="PD566" s="45"/>
      <c r="PJ566" s="20"/>
      <c r="PK566" s="20"/>
      <c r="PL566" s="45"/>
      <c r="PR566" s="20"/>
      <c r="PS566" s="20"/>
      <c r="PT566" s="45"/>
      <c r="PZ566" s="20"/>
      <c r="QA566" s="20"/>
      <c r="QB566" s="45"/>
      <c r="QH566" s="20"/>
      <c r="QI566" s="20"/>
      <c r="QJ566" s="45"/>
      <c r="QP566" s="20"/>
      <c r="QQ566" s="20"/>
      <c r="QR566" s="45"/>
      <c r="QX566" s="20"/>
      <c r="QY566" s="20"/>
      <c r="QZ566" s="45"/>
      <c r="RF566" s="20"/>
      <c r="RG566" s="20"/>
      <c r="RH566" s="45"/>
      <c r="RN566" s="20"/>
      <c r="RO566" s="20"/>
      <c r="RP566" s="45"/>
      <c r="RV566" s="20"/>
      <c r="RW566" s="20"/>
      <c r="RX566" s="45"/>
      <c r="SD566" s="20"/>
      <c r="SE566" s="20"/>
      <c r="SF566" s="45"/>
      <c r="SL566" s="20"/>
      <c r="SM566" s="20"/>
      <c r="SN566" s="45"/>
      <c r="ST566" s="20"/>
      <c r="SU566" s="20"/>
      <c r="SV566" s="45"/>
      <c r="TB566" s="20"/>
      <c r="TC566" s="20"/>
      <c r="TD566" s="45"/>
      <c r="TJ566" s="20"/>
      <c r="TK566" s="20"/>
      <c r="TL566" s="45"/>
      <c r="TR566" s="20"/>
      <c r="TS566" s="20"/>
      <c r="TT566" s="45"/>
      <c r="TZ566" s="20"/>
      <c r="UA566" s="20"/>
      <c r="UB566" s="45"/>
      <c r="UH566" s="20"/>
      <c r="UI566" s="20"/>
      <c r="UJ566" s="45"/>
      <c r="UP566" s="20"/>
      <c r="UQ566" s="20"/>
      <c r="UR566" s="45"/>
      <c r="UX566" s="20"/>
      <c r="UY566" s="20"/>
      <c r="UZ566" s="45"/>
      <c r="VF566" s="20"/>
      <c r="VG566" s="20"/>
      <c r="VH566" s="45"/>
      <c r="VN566" s="20"/>
      <c r="VO566" s="20"/>
      <c r="VP566" s="45"/>
      <c r="VV566" s="20"/>
      <c r="VW566" s="20"/>
      <c r="VX566" s="45"/>
      <c r="WD566" s="20"/>
      <c r="WE566" s="20"/>
      <c r="WF566" s="45"/>
      <c r="WL566" s="20"/>
      <c r="WM566" s="20"/>
      <c r="WN566" s="45"/>
      <c r="WT566" s="20"/>
      <c r="WU566" s="20"/>
      <c r="WV566" s="45"/>
      <c r="XB566" s="20"/>
      <c r="XC566" s="20"/>
      <c r="XD566" s="45"/>
      <c r="XJ566" s="20"/>
      <c r="XK566" s="20"/>
      <c r="XL566" s="45"/>
      <c r="XR566" s="20"/>
      <c r="XS566" s="20"/>
      <c r="XT566" s="45"/>
      <c r="XZ566" s="20"/>
      <c r="YA566" s="20"/>
      <c r="YB566" s="45"/>
      <c r="YH566" s="20"/>
      <c r="YI566" s="20"/>
      <c r="YJ566" s="45"/>
      <c r="YP566" s="20"/>
      <c r="YQ566" s="20"/>
      <c r="YR566" s="45"/>
      <c r="YX566" s="20"/>
      <c r="YY566" s="20"/>
      <c r="YZ566" s="45"/>
      <c r="ZF566" s="20"/>
      <c r="ZG566" s="20"/>
      <c r="ZH566" s="45"/>
      <c r="ZN566" s="20"/>
      <c r="ZO566" s="20"/>
      <c r="ZP566" s="45"/>
      <c r="ZV566" s="20"/>
      <c r="ZW566" s="20"/>
      <c r="ZX566" s="45"/>
      <c r="AAD566" s="20"/>
      <c r="AAE566" s="20"/>
      <c r="AAF566" s="45"/>
      <c r="AAL566" s="20"/>
      <c r="AAM566" s="20"/>
      <c r="AAN566" s="45"/>
      <c r="AAT566" s="20"/>
      <c r="AAU566" s="20"/>
      <c r="AAV566" s="45"/>
      <c r="ABB566" s="20"/>
      <c r="ABC566" s="20"/>
      <c r="ABD566" s="45"/>
      <c r="ABJ566" s="20"/>
      <c r="ABK566" s="20"/>
      <c r="ABL566" s="45"/>
      <c r="ABR566" s="20"/>
      <c r="ABS566" s="20"/>
      <c r="ABT566" s="45"/>
      <c r="ABZ566" s="20"/>
      <c r="ACA566" s="20"/>
      <c r="ACB566" s="45"/>
      <c r="ACH566" s="20"/>
      <c r="ACI566" s="20"/>
      <c r="ACJ566" s="45"/>
      <c r="ACP566" s="20"/>
      <c r="ACQ566" s="20"/>
      <c r="ACR566" s="45"/>
      <c r="ACX566" s="20"/>
      <c r="ACY566" s="20"/>
      <c r="ACZ566" s="45"/>
      <c r="ADF566" s="20"/>
      <c r="ADG566" s="20"/>
      <c r="ADH566" s="45"/>
      <c r="ADN566" s="20"/>
      <c r="ADO566" s="20"/>
      <c r="ADP566" s="45"/>
      <c r="ADV566" s="20"/>
      <c r="ADW566" s="20"/>
      <c r="ADX566" s="45"/>
      <c r="AED566" s="20"/>
      <c r="AEE566" s="20"/>
      <c r="AEF566" s="45"/>
      <c r="AEL566" s="20"/>
      <c r="AEM566" s="20"/>
      <c r="AEN566" s="45"/>
      <c r="AET566" s="20"/>
      <c r="AEU566" s="20"/>
      <c r="AEV566" s="45"/>
      <c r="AFB566" s="20"/>
      <c r="AFC566" s="20"/>
      <c r="AFD566" s="45"/>
      <c r="AFJ566" s="20"/>
      <c r="AFK566" s="20"/>
      <c r="AFL566" s="45"/>
      <c r="AFR566" s="20"/>
      <c r="AFS566" s="20"/>
      <c r="AFT566" s="45"/>
      <c r="AFZ566" s="20"/>
      <c r="AGA566" s="20"/>
      <c r="AGB566" s="45"/>
      <c r="AGH566" s="20"/>
      <c r="AGI566" s="20"/>
      <c r="AGJ566" s="45"/>
      <c r="AGP566" s="20"/>
      <c r="AGQ566" s="20"/>
      <c r="AGR566" s="45"/>
      <c r="AGX566" s="20"/>
      <c r="AGY566" s="20"/>
      <c r="AGZ566" s="45"/>
      <c r="AHF566" s="20"/>
      <c r="AHG566" s="20"/>
      <c r="AHH566" s="45"/>
      <c r="AHN566" s="20"/>
      <c r="AHO566" s="20"/>
      <c r="AHP566" s="45"/>
      <c r="AHV566" s="20"/>
      <c r="AHW566" s="20"/>
      <c r="AHX566" s="45"/>
      <c r="AID566" s="20"/>
      <c r="AIE566" s="20"/>
      <c r="AIF566" s="45"/>
      <c r="AIL566" s="20"/>
      <c r="AIM566" s="20"/>
      <c r="AIN566" s="45"/>
      <c r="AIT566" s="20"/>
      <c r="AIU566" s="20"/>
      <c r="AIV566" s="45"/>
      <c r="AJB566" s="20"/>
      <c r="AJC566" s="20"/>
      <c r="AJD566" s="45"/>
      <c r="AJJ566" s="20"/>
      <c r="AJK566" s="20"/>
      <c r="AJL566" s="45"/>
      <c r="AJR566" s="20"/>
      <c r="AJS566" s="20"/>
      <c r="AJT566" s="45"/>
      <c r="AJZ566" s="20"/>
      <c r="AKA566" s="20"/>
      <c r="AKB566" s="45"/>
      <c r="AKH566" s="20"/>
      <c r="AKI566" s="20"/>
      <c r="AKJ566" s="45"/>
      <c r="AKP566" s="20"/>
      <c r="AKQ566" s="20"/>
      <c r="AKR566" s="45"/>
      <c r="AKX566" s="20"/>
      <c r="AKY566" s="20"/>
      <c r="AKZ566" s="45"/>
      <c r="ALF566" s="20"/>
      <c r="ALG566" s="20"/>
      <c r="ALH566" s="45"/>
      <c r="ALN566" s="20"/>
      <c r="ALO566" s="20"/>
      <c r="ALP566" s="45"/>
      <c r="ALV566" s="20"/>
      <c r="ALW566" s="20"/>
      <c r="ALX566" s="45"/>
      <c r="AMD566" s="20"/>
      <c r="AME566" s="20"/>
      <c r="AMF566" s="45"/>
      <c r="AML566" s="20"/>
      <c r="AMM566" s="20"/>
      <c r="AMN566" s="45"/>
      <c r="AMT566" s="20"/>
      <c r="AMU566" s="20"/>
      <c r="AMV566" s="45"/>
      <c r="ANB566" s="20"/>
      <c r="ANC566" s="20"/>
      <c r="AND566" s="45"/>
      <c r="ANJ566" s="20"/>
      <c r="ANK566" s="20"/>
      <c r="ANL566" s="45"/>
      <c r="ANR566" s="20"/>
      <c r="ANS566" s="20"/>
      <c r="ANT566" s="45"/>
      <c r="ANZ566" s="20"/>
      <c r="AOA566" s="20"/>
      <c r="AOB566" s="45"/>
      <c r="AOH566" s="20"/>
      <c r="AOI566" s="20"/>
      <c r="AOJ566" s="45"/>
      <c r="AOP566" s="20"/>
      <c r="AOQ566" s="20"/>
      <c r="AOR566" s="45"/>
      <c r="AOX566" s="20"/>
      <c r="AOY566" s="20"/>
      <c r="AOZ566" s="45"/>
      <c r="APF566" s="20"/>
      <c r="APG566" s="20"/>
      <c r="APH566" s="45"/>
      <c r="APN566" s="20"/>
      <c r="APO566" s="20"/>
      <c r="APP566" s="45"/>
      <c r="APV566" s="20"/>
      <c r="APW566" s="20"/>
      <c r="APX566" s="45"/>
      <c r="AQD566" s="20"/>
      <c r="AQE566" s="20"/>
      <c r="AQF566" s="45"/>
      <c r="AQL566" s="20"/>
      <c r="AQM566" s="20"/>
      <c r="AQN566" s="45"/>
      <c r="AQT566" s="20"/>
      <c r="AQU566" s="20"/>
      <c r="AQV566" s="45"/>
      <c r="ARB566" s="20"/>
      <c r="ARC566" s="20"/>
      <c r="ARD566" s="45"/>
      <c r="ARJ566" s="20"/>
      <c r="ARK566" s="20"/>
      <c r="ARL566" s="45"/>
      <c r="ARR566" s="20"/>
      <c r="ARS566" s="20"/>
      <c r="ART566" s="45"/>
      <c r="ARZ566" s="20"/>
      <c r="ASA566" s="20"/>
      <c r="ASB566" s="45"/>
      <c r="ASH566" s="20"/>
      <c r="ASI566" s="20"/>
      <c r="ASJ566" s="45"/>
      <c r="ASP566" s="20"/>
      <c r="ASQ566" s="20"/>
      <c r="ASR566" s="45"/>
      <c r="ASX566" s="20"/>
      <c r="ASY566" s="20"/>
      <c r="ASZ566" s="45"/>
      <c r="ATF566" s="20"/>
      <c r="ATG566" s="20"/>
      <c r="ATH566" s="45"/>
      <c r="ATN566" s="20"/>
      <c r="ATO566" s="20"/>
      <c r="ATP566" s="45"/>
      <c r="ATV566" s="20"/>
      <c r="ATW566" s="20"/>
      <c r="ATX566" s="45"/>
      <c r="AUD566" s="20"/>
      <c r="AUE566" s="20"/>
      <c r="AUF566" s="45"/>
      <c r="AUL566" s="20"/>
      <c r="AUM566" s="20"/>
      <c r="AUN566" s="45"/>
      <c r="AUT566" s="20"/>
      <c r="AUU566" s="20"/>
      <c r="AUV566" s="45"/>
      <c r="AVB566" s="20"/>
      <c r="AVC566" s="20"/>
      <c r="AVD566" s="45"/>
      <c r="AVJ566" s="20"/>
      <c r="AVK566" s="20"/>
      <c r="AVL566" s="45"/>
      <c r="AVR566" s="20"/>
      <c r="AVS566" s="20"/>
      <c r="AVT566" s="45"/>
      <c r="AVZ566" s="20"/>
      <c r="AWA566" s="20"/>
      <c r="AWB566" s="45"/>
      <c r="AWH566" s="20"/>
      <c r="AWI566" s="20"/>
      <c r="AWJ566" s="45"/>
      <c r="AWP566" s="20"/>
      <c r="AWQ566" s="20"/>
      <c r="AWR566" s="45"/>
      <c r="AWX566" s="20"/>
      <c r="AWY566" s="20"/>
      <c r="AWZ566" s="45"/>
      <c r="AXF566" s="20"/>
      <c r="AXG566" s="20"/>
      <c r="AXH566" s="45"/>
      <c r="AXN566" s="20"/>
      <c r="AXO566" s="20"/>
      <c r="AXP566" s="45"/>
      <c r="AXV566" s="20"/>
      <c r="AXW566" s="20"/>
      <c r="AXX566" s="45"/>
      <c r="AYD566" s="20"/>
      <c r="AYE566" s="20"/>
      <c r="AYF566" s="45"/>
      <c r="AYL566" s="20"/>
      <c r="AYM566" s="20"/>
      <c r="AYN566" s="45"/>
      <c r="AYT566" s="20"/>
      <c r="AYU566" s="20"/>
      <c r="AYV566" s="45"/>
      <c r="AZB566" s="20"/>
      <c r="AZC566" s="20"/>
      <c r="AZD566" s="45"/>
      <c r="AZJ566" s="20"/>
      <c r="AZK566" s="20"/>
      <c r="AZL566" s="45"/>
      <c r="AZR566" s="20"/>
      <c r="AZS566" s="20"/>
      <c r="AZT566" s="45"/>
      <c r="AZZ566" s="20"/>
      <c r="BAA566" s="20"/>
      <c r="BAB566" s="45"/>
      <c r="BAH566" s="20"/>
      <c r="BAI566" s="20"/>
      <c r="BAJ566" s="45"/>
      <c r="BAP566" s="20"/>
      <c r="BAQ566" s="20"/>
      <c r="BAR566" s="45"/>
      <c r="BAX566" s="20"/>
      <c r="BAY566" s="20"/>
      <c r="BAZ566" s="45"/>
      <c r="BBF566" s="20"/>
      <c r="BBG566" s="20"/>
      <c r="BBH566" s="45"/>
      <c r="BBN566" s="20"/>
      <c r="BBO566" s="20"/>
      <c r="BBP566" s="45"/>
      <c r="BBV566" s="20"/>
      <c r="BBW566" s="20"/>
      <c r="BBX566" s="45"/>
      <c r="BCD566" s="20"/>
      <c r="BCE566" s="20"/>
      <c r="BCF566" s="45"/>
      <c r="BCL566" s="20"/>
      <c r="BCM566" s="20"/>
      <c r="BCN566" s="45"/>
      <c r="BCT566" s="20"/>
      <c r="BCU566" s="20"/>
      <c r="BCV566" s="45"/>
      <c r="BDB566" s="20"/>
      <c r="BDC566" s="20"/>
      <c r="BDD566" s="45"/>
      <c r="BDJ566" s="20"/>
      <c r="BDK566" s="20"/>
      <c r="BDL566" s="45"/>
      <c r="BDR566" s="20"/>
      <c r="BDS566" s="20"/>
      <c r="BDT566" s="45"/>
      <c r="BDZ566" s="20"/>
      <c r="BEA566" s="20"/>
      <c r="BEB566" s="45"/>
      <c r="BEH566" s="20"/>
      <c r="BEI566" s="20"/>
      <c r="BEJ566" s="45"/>
      <c r="BEP566" s="20"/>
      <c r="BEQ566" s="20"/>
      <c r="BER566" s="45"/>
      <c r="BEX566" s="20"/>
      <c r="BEY566" s="20"/>
      <c r="BEZ566" s="45"/>
      <c r="BFF566" s="20"/>
      <c r="BFG566" s="20"/>
      <c r="BFH566" s="45"/>
      <c r="BFN566" s="20"/>
      <c r="BFO566" s="20"/>
      <c r="BFP566" s="45"/>
      <c r="BFV566" s="20"/>
      <c r="BFW566" s="20"/>
      <c r="BFX566" s="45"/>
      <c r="BGD566" s="20"/>
      <c r="BGE566" s="20"/>
      <c r="BGF566" s="45"/>
      <c r="BGL566" s="20"/>
      <c r="BGM566" s="20"/>
      <c r="BGN566" s="45"/>
      <c r="BGT566" s="20"/>
      <c r="BGU566" s="20"/>
      <c r="BGV566" s="45"/>
      <c r="BHB566" s="20"/>
      <c r="BHC566" s="20"/>
      <c r="BHD566" s="45"/>
      <c r="BHJ566" s="20"/>
      <c r="BHK566" s="20"/>
      <c r="BHL566" s="45"/>
      <c r="BHR566" s="20"/>
      <c r="BHS566" s="20"/>
      <c r="BHT566" s="45"/>
      <c r="BHZ566" s="20"/>
      <c r="BIA566" s="20"/>
      <c r="BIB566" s="45"/>
      <c r="BIH566" s="20"/>
      <c r="BII566" s="20"/>
      <c r="BIJ566" s="45"/>
      <c r="BIP566" s="20"/>
      <c r="BIQ566" s="20"/>
      <c r="BIR566" s="45"/>
      <c r="BIX566" s="20"/>
      <c r="BIY566" s="20"/>
      <c r="BIZ566" s="45"/>
      <c r="BJF566" s="20"/>
      <c r="BJG566" s="20"/>
      <c r="BJH566" s="45"/>
      <c r="BJN566" s="20"/>
      <c r="BJO566" s="20"/>
      <c r="BJP566" s="45"/>
      <c r="BJV566" s="20"/>
      <c r="BJW566" s="20"/>
      <c r="BJX566" s="45"/>
      <c r="BKD566" s="20"/>
      <c r="BKE566" s="20"/>
      <c r="BKF566" s="45"/>
      <c r="BKL566" s="20"/>
      <c r="BKM566" s="20"/>
      <c r="BKN566" s="45"/>
      <c r="BKT566" s="20"/>
      <c r="BKU566" s="20"/>
      <c r="BKV566" s="45"/>
      <c r="BLB566" s="20"/>
      <c r="BLC566" s="20"/>
      <c r="BLD566" s="45"/>
      <c r="BLJ566" s="20"/>
      <c r="BLK566" s="20"/>
      <c r="BLL566" s="45"/>
      <c r="BLR566" s="20"/>
      <c r="BLS566" s="20"/>
      <c r="BLT566" s="45"/>
      <c r="BLZ566" s="20"/>
      <c r="BMA566" s="20"/>
      <c r="BMB566" s="45"/>
      <c r="BMH566" s="20"/>
      <c r="BMI566" s="20"/>
      <c r="BMJ566" s="45"/>
      <c r="BMP566" s="20"/>
      <c r="BMQ566" s="20"/>
      <c r="BMR566" s="45"/>
      <c r="BMX566" s="20"/>
      <c r="BMY566" s="20"/>
      <c r="BMZ566" s="45"/>
      <c r="BNF566" s="20"/>
      <c r="BNG566" s="20"/>
      <c r="BNH566" s="45"/>
      <c r="BNN566" s="20"/>
      <c r="BNO566" s="20"/>
      <c r="BNP566" s="45"/>
      <c r="BNV566" s="20"/>
      <c r="BNW566" s="20"/>
      <c r="BNX566" s="45"/>
      <c r="BOD566" s="20"/>
      <c r="BOE566" s="20"/>
      <c r="BOF566" s="45"/>
      <c r="BOL566" s="20"/>
      <c r="BOM566" s="20"/>
      <c r="BON566" s="45"/>
      <c r="BOT566" s="20"/>
      <c r="BOU566" s="20"/>
      <c r="BOV566" s="45"/>
      <c r="BPB566" s="20"/>
      <c r="BPC566" s="20"/>
      <c r="BPD566" s="45"/>
      <c r="BPJ566" s="20"/>
      <c r="BPK566" s="20"/>
      <c r="BPL566" s="45"/>
      <c r="BPR566" s="20"/>
      <c r="BPS566" s="20"/>
      <c r="BPT566" s="45"/>
      <c r="BPZ566" s="20"/>
      <c r="BQA566" s="20"/>
      <c r="BQB566" s="45"/>
      <c r="BQH566" s="20"/>
      <c r="BQI566" s="20"/>
      <c r="BQJ566" s="45"/>
      <c r="BQP566" s="20"/>
      <c r="BQQ566" s="20"/>
      <c r="BQR566" s="45"/>
      <c r="BQX566" s="20"/>
      <c r="BQY566" s="20"/>
      <c r="BQZ566" s="45"/>
      <c r="BRF566" s="20"/>
      <c r="BRG566" s="20"/>
      <c r="BRH566" s="45"/>
      <c r="BRN566" s="20"/>
      <c r="BRO566" s="20"/>
      <c r="BRP566" s="45"/>
      <c r="BRV566" s="20"/>
      <c r="BRW566" s="20"/>
      <c r="BRX566" s="45"/>
      <c r="BSD566" s="20"/>
      <c r="BSE566" s="20"/>
      <c r="BSF566" s="45"/>
      <c r="BSL566" s="20"/>
      <c r="BSM566" s="20"/>
      <c r="BSN566" s="45"/>
      <c r="BST566" s="20"/>
      <c r="BSU566" s="20"/>
      <c r="BSV566" s="45"/>
      <c r="BTB566" s="20"/>
      <c r="BTC566" s="20"/>
      <c r="BTD566" s="45"/>
      <c r="BTJ566" s="20"/>
      <c r="BTK566" s="20"/>
      <c r="BTL566" s="45"/>
      <c r="BTR566" s="20"/>
      <c r="BTS566" s="20"/>
      <c r="BTT566" s="45"/>
      <c r="BTZ566" s="20"/>
      <c r="BUA566" s="20"/>
      <c r="BUB566" s="45"/>
      <c r="BUH566" s="20"/>
      <c r="BUI566" s="20"/>
      <c r="BUJ566" s="45"/>
      <c r="BUP566" s="20"/>
      <c r="BUQ566" s="20"/>
      <c r="BUR566" s="45"/>
      <c r="BUX566" s="20"/>
      <c r="BUY566" s="20"/>
      <c r="BUZ566" s="45"/>
      <c r="BVF566" s="20"/>
      <c r="BVG566" s="20"/>
      <c r="BVH566" s="45"/>
      <c r="BVN566" s="20"/>
      <c r="BVO566" s="20"/>
      <c r="BVP566" s="45"/>
      <c r="BVV566" s="20"/>
      <c r="BVW566" s="20"/>
      <c r="BVX566" s="45"/>
      <c r="BWD566" s="20"/>
      <c r="BWE566" s="20"/>
      <c r="BWF566" s="45"/>
      <c r="BWL566" s="20"/>
      <c r="BWM566" s="20"/>
      <c r="BWN566" s="45"/>
      <c r="BWT566" s="20"/>
      <c r="BWU566" s="20"/>
      <c r="BWV566" s="45"/>
      <c r="BXB566" s="20"/>
      <c r="BXC566" s="20"/>
      <c r="BXD566" s="45"/>
      <c r="BXJ566" s="20"/>
      <c r="BXK566" s="20"/>
      <c r="BXL566" s="45"/>
      <c r="BXR566" s="20"/>
      <c r="BXS566" s="20"/>
      <c r="BXT566" s="45"/>
      <c r="BXZ566" s="20"/>
      <c r="BYA566" s="20"/>
      <c r="BYB566" s="45"/>
      <c r="BYH566" s="20"/>
      <c r="BYI566" s="20"/>
      <c r="BYJ566" s="45"/>
      <c r="BYP566" s="20"/>
      <c r="BYQ566" s="20"/>
      <c r="BYR566" s="45"/>
      <c r="BYX566" s="20"/>
      <c r="BYY566" s="20"/>
      <c r="BYZ566" s="45"/>
      <c r="BZF566" s="20"/>
      <c r="BZG566" s="20"/>
      <c r="BZH566" s="45"/>
      <c r="BZN566" s="20"/>
      <c r="BZO566" s="20"/>
      <c r="BZP566" s="45"/>
      <c r="BZV566" s="20"/>
      <c r="BZW566" s="20"/>
      <c r="BZX566" s="45"/>
      <c r="CAD566" s="20"/>
      <c r="CAE566" s="20"/>
      <c r="CAF566" s="45"/>
      <c r="CAL566" s="20"/>
      <c r="CAM566" s="20"/>
      <c r="CAN566" s="45"/>
      <c r="CAT566" s="20"/>
      <c r="CAU566" s="20"/>
      <c r="CAV566" s="45"/>
      <c r="CBB566" s="20"/>
      <c r="CBC566" s="20"/>
      <c r="CBD566" s="45"/>
      <c r="CBJ566" s="20"/>
      <c r="CBK566" s="20"/>
      <c r="CBL566" s="45"/>
      <c r="CBR566" s="20"/>
      <c r="CBS566" s="20"/>
      <c r="CBT566" s="45"/>
      <c r="CBZ566" s="20"/>
      <c r="CCA566" s="20"/>
      <c r="CCB566" s="45"/>
      <c r="CCH566" s="20"/>
      <c r="CCI566" s="20"/>
      <c r="CCJ566" s="45"/>
      <c r="CCP566" s="20"/>
      <c r="CCQ566" s="20"/>
      <c r="CCR566" s="45"/>
      <c r="CCX566" s="20"/>
      <c r="CCY566" s="20"/>
      <c r="CCZ566" s="45"/>
      <c r="CDF566" s="20"/>
      <c r="CDG566" s="20"/>
      <c r="CDH566" s="45"/>
      <c r="CDN566" s="20"/>
      <c r="CDO566" s="20"/>
      <c r="CDP566" s="45"/>
      <c r="CDV566" s="20"/>
      <c r="CDW566" s="20"/>
      <c r="CDX566" s="45"/>
      <c r="CED566" s="20"/>
      <c r="CEE566" s="20"/>
      <c r="CEF566" s="45"/>
      <c r="CEL566" s="20"/>
      <c r="CEM566" s="20"/>
      <c r="CEN566" s="45"/>
      <c r="CET566" s="20"/>
      <c r="CEU566" s="20"/>
      <c r="CEV566" s="45"/>
      <c r="CFB566" s="20"/>
      <c r="CFC566" s="20"/>
      <c r="CFD566" s="45"/>
      <c r="CFJ566" s="20"/>
      <c r="CFK566" s="20"/>
      <c r="CFL566" s="45"/>
      <c r="CFR566" s="20"/>
      <c r="CFS566" s="20"/>
      <c r="CFT566" s="45"/>
      <c r="CFZ566" s="20"/>
      <c r="CGA566" s="20"/>
      <c r="CGB566" s="45"/>
      <c r="CGH566" s="20"/>
      <c r="CGI566" s="20"/>
      <c r="CGJ566" s="45"/>
      <c r="CGP566" s="20"/>
      <c r="CGQ566" s="20"/>
      <c r="CGR566" s="45"/>
      <c r="CGX566" s="20"/>
      <c r="CGY566" s="20"/>
      <c r="CGZ566" s="45"/>
      <c r="CHF566" s="20"/>
      <c r="CHG566" s="20"/>
      <c r="CHH566" s="45"/>
      <c r="CHN566" s="20"/>
      <c r="CHO566" s="20"/>
      <c r="CHP566" s="45"/>
      <c r="CHV566" s="20"/>
      <c r="CHW566" s="20"/>
      <c r="CHX566" s="45"/>
      <c r="CID566" s="20"/>
      <c r="CIE566" s="20"/>
      <c r="CIF566" s="45"/>
      <c r="CIL566" s="20"/>
      <c r="CIM566" s="20"/>
      <c r="CIN566" s="45"/>
      <c r="CIT566" s="20"/>
      <c r="CIU566" s="20"/>
      <c r="CIV566" s="45"/>
      <c r="CJB566" s="20"/>
      <c r="CJC566" s="20"/>
      <c r="CJD566" s="45"/>
      <c r="CJJ566" s="20"/>
      <c r="CJK566" s="20"/>
      <c r="CJL566" s="45"/>
      <c r="CJR566" s="20"/>
      <c r="CJS566" s="20"/>
      <c r="CJT566" s="45"/>
      <c r="CJZ566" s="20"/>
      <c r="CKA566" s="20"/>
      <c r="CKB566" s="45"/>
      <c r="CKH566" s="20"/>
      <c r="CKI566" s="20"/>
      <c r="CKJ566" s="45"/>
      <c r="CKP566" s="20"/>
      <c r="CKQ566" s="20"/>
      <c r="CKR566" s="45"/>
      <c r="CKX566" s="20"/>
      <c r="CKY566" s="20"/>
      <c r="CKZ566" s="45"/>
      <c r="CLF566" s="20"/>
      <c r="CLG566" s="20"/>
      <c r="CLH566" s="45"/>
      <c r="CLN566" s="20"/>
      <c r="CLO566" s="20"/>
      <c r="CLP566" s="45"/>
      <c r="CLV566" s="20"/>
      <c r="CLW566" s="20"/>
      <c r="CLX566" s="45"/>
      <c r="CMD566" s="20"/>
      <c r="CME566" s="20"/>
      <c r="CMF566" s="45"/>
      <c r="CML566" s="20"/>
      <c r="CMM566" s="20"/>
      <c r="CMN566" s="45"/>
      <c r="CMT566" s="20"/>
      <c r="CMU566" s="20"/>
      <c r="CMV566" s="45"/>
      <c r="CNB566" s="20"/>
      <c r="CNC566" s="20"/>
      <c r="CND566" s="45"/>
      <c r="CNJ566" s="20"/>
      <c r="CNK566" s="20"/>
      <c r="CNL566" s="45"/>
      <c r="CNR566" s="20"/>
      <c r="CNS566" s="20"/>
      <c r="CNT566" s="45"/>
      <c r="CNZ566" s="20"/>
      <c r="COA566" s="20"/>
      <c r="COB566" s="45"/>
      <c r="COH566" s="20"/>
      <c r="COI566" s="20"/>
      <c r="COJ566" s="45"/>
      <c r="COP566" s="20"/>
      <c r="COQ566" s="20"/>
      <c r="COR566" s="45"/>
      <c r="COX566" s="20"/>
      <c r="COY566" s="20"/>
      <c r="COZ566" s="45"/>
      <c r="CPF566" s="20"/>
      <c r="CPG566" s="20"/>
      <c r="CPH566" s="45"/>
      <c r="CPN566" s="20"/>
      <c r="CPO566" s="20"/>
      <c r="CPP566" s="45"/>
      <c r="CPV566" s="20"/>
      <c r="CPW566" s="20"/>
      <c r="CPX566" s="45"/>
      <c r="CQD566" s="20"/>
      <c r="CQE566" s="20"/>
      <c r="CQF566" s="45"/>
      <c r="CQL566" s="20"/>
      <c r="CQM566" s="20"/>
      <c r="CQN566" s="45"/>
      <c r="CQT566" s="20"/>
      <c r="CQU566" s="20"/>
      <c r="CQV566" s="45"/>
      <c r="CRB566" s="20"/>
      <c r="CRC566" s="20"/>
      <c r="CRD566" s="45"/>
      <c r="CRJ566" s="20"/>
      <c r="CRK566" s="20"/>
      <c r="CRL566" s="45"/>
      <c r="CRR566" s="20"/>
      <c r="CRS566" s="20"/>
      <c r="CRT566" s="45"/>
      <c r="CRZ566" s="20"/>
      <c r="CSA566" s="20"/>
      <c r="CSB566" s="45"/>
      <c r="CSH566" s="20"/>
      <c r="CSI566" s="20"/>
      <c r="CSJ566" s="45"/>
      <c r="CSP566" s="20"/>
      <c r="CSQ566" s="20"/>
      <c r="CSR566" s="45"/>
      <c r="CSX566" s="20"/>
      <c r="CSY566" s="20"/>
      <c r="CSZ566" s="45"/>
      <c r="CTF566" s="20"/>
      <c r="CTG566" s="20"/>
      <c r="CTH566" s="45"/>
      <c r="CTN566" s="20"/>
      <c r="CTO566" s="20"/>
      <c r="CTP566" s="45"/>
      <c r="CTV566" s="20"/>
      <c r="CTW566" s="20"/>
      <c r="CTX566" s="45"/>
      <c r="CUD566" s="20"/>
      <c r="CUE566" s="20"/>
      <c r="CUF566" s="45"/>
      <c r="CUL566" s="20"/>
      <c r="CUM566" s="20"/>
      <c r="CUN566" s="45"/>
      <c r="CUT566" s="20"/>
      <c r="CUU566" s="20"/>
      <c r="CUV566" s="45"/>
      <c r="CVB566" s="20"/>
      <c r="CVC566" s="20"/>
      <c r="CVD566" s="45"/>
      <c r="CVJ566" s="20"/>
      <c r="CVK566" s="20"/>
      <c r="CVL566" s="45"/>
      <c r="CVR566" s="20"/>
      <c r="CVS566" s="20"/>
      <c r="CVT566" s="45"/>
      <c r="CVZ566" s="20"/>
      <c r="CWA566" s="20"/>
      <c r="CWB566" s="45"/>
      <c r="CWH566" s="20"/>
      <c r="CWI566" s="20"/>
      <c r="CWJ566" s="45"/>
      <c r="CWP566" s="20"/>
      <c r="CWQ566" s="20"/>
      <c r="CWR566" s="45"/>
      <c r="CWX566" s="20"/>
      <c r="CWY566" s="20"/>
      <c r="CWZ566" s="45"/>
      <c r="CXF566" s="20"/>
      <c r="CXG566" s="20"/>
      <c r="CXH566" s="45"/>
      <c r="CXN566" s="20"/>
      <c r="CXO566" s="20"/>
      <c r="CXP566" s="45"/>
      <c r="CXV566" s="20"/>
      <c r="CXW566" s="20"/>
      <c r="CXX566" s="45"/>
      <c r="CYD566" s="20"/>
      <c r="CYE566" s="20"/>
      <c r="CYF566" s="45"/>
      <c r="CYL566" s="20"/>
      <c r="CYM566" s="20"/>
      <c r="CYN566" s="45"/>
      <c r="CYT566" s="20"/>
      <c r="CYU566" s="20"/>
      <c r="CYV566" s="45"/>
      <c r="CZB566" s="20"/>
      <c r="CZC566" s="20"/>
      <c r="CZD566" s="45"/>
      <c r="CZJ566" s="20"/>
      <c r="CZK566" s="20"/>
      <c r="CZL566" s="45"/>
      <c r="CZR566" s="20"/>
      <c r="CZS566" s="20"/>
      <c r="CZT566" s="45"/>
      <c r="CZZ566" s="20"/>
      <c r="DAA566" s="20"/>
      <c r="DAB566" s="45"/>
      <c r="DAH566" s="20"/>
      <c r="DAI566" s="20"/>
      <c r="DAJ566" s="45"/>
      <c r="DAP566" s="20"/>
      <c r="DAQ566" s="20"/>
      <c r="DAR566" s="45"/>
      <c r="DAX566" s="20"/>
      <c r="DAY566" s="20"/>
      <c r="DAZ566" s="45"/>
      <c r="DBF566" s="20"/>
      <c r="DBG566" s="20"/>
      <c r="DBH566" s="45"/>
      <c r="DBN566" s="20"/>
      <c r="DBO566" s="20"/>
      <c r="DBP566" s="45"/>
      <c r="DBV566" s="20"/>
      <c r="DBW566" s="20"/>
      <c r="DBX566" s="45"/>
      <c r="DCD566" s="20"/>
      <c r="DCE566" s="20"/>
      <c r="DCF566" s="45"/>
      <c r="DCL566" s="20"/>
      <c r="DCM566" s="20"/>
      <c r="DCN566" s="45"/>
      <c r="DCT566" s="20"/>
      <c r="DCU566" s="20"/>
      <c r="DCV566" s="45"/>
      <c r="DDB566" s="20"/>
      <c r="DDC566" s="20"/>
      <c r="DDD566" s="45"/>
      <c r="DDJ566" s="20"/>
      <c r="DDK566" s="20"/>
      <c r="DDL566" s="45"/>
      <c r="DDR566" s="20"/>
      <c r="DDS566" s="20"/>
      <c r="DDT566" s="45"/>
      <c r="DDZ566" s="20"/>
      <c r="DEA566" s="20"/>
      <c r="DEB566" s="45"/>
      <c r="DEH566" s="20"/>
      <c r="DEI566" s="20"/>
      <c r="DEJ566" s="45"/>
      <c r="DEP566" s="20"/>
      <c r="DEQ566" s="20"/>
      <c r="DER566" s="45"/>
      <c r="DEX566" s="20"/>
      <c r="DEY566" s="20"/>
      <c r="DEZ566" s="45"/>
      <c r="DFF566" s="20"/>
      <c r="DFG566" s="20"/>
      <c r="DFH566" s="45"/>
      <c r="DFN566" s="20"/>
      <c r="DFO566" s="20"/>
      <c r="DFP566" s="45"/>
      <c r="DFV566" s="20"/>
      <c r="DFW566" s="20"/>
      <c r="DFX566" s="45"/>
      <c r="DGD566" s="20"/>
      <c r="DGE566" s="20"/>
      <c r="DGF566" s="45"/>
      <c r="DGL566" s="20"/>
      <c r="DGM566" s="20"/>
      <c r="DGN566" s="45"/>
      <c r="DGT566" s="20"/>
      <c r="DGU566" s="20"/>
      <c r="DGV566" s="45"/>
      <c r="DHB566" s="20"/>
      <c r="DHC566" s="20"/>
      <c r="DHD566" s="45"/>
      <c r="DHJ566" s="20"/>
      <c r="DHK566" s="20"/>
      <c r="DHL566" s="45"/>
      <c r="DHR566" s="20"/>
      <c r="DHS566" s="20"/>
      <c r="DHT566" s="45"/>
      <c r="DHZ566" s="20"/>
      <c r="DIA566" s="20"/>
      <c r="DIB566" s="45"/>
      <c r="DIH566" s="20"/>
      <c r="DII566" s="20"/>
      <c r="DIJ566" s="45"/>
      <c r="DIP566" s="20"/>
      <c r="DIQ566" s="20"/>
      <c r="DIR566" s="45"/>
      <c r="DIX566" s="20"/>
      <c r="DIY566" s="20"/>
      <c r="DIZ566" s="45"/>
      <c r="DJF566" s="20"/>
      <c r="DJG566" s="20"/>
      <c r="DJH566" s="45"/>
      <c r="DJN566" s="20"/>
      <c r="DJO566" s="20"/>
      <c r="DJP566" s="45"/>
      <c r="DJV566" s="20"/>
      <c r="DJW566" s="20"/>
      <c r="DJX566" s="45"/>
      <c r="DKD566" s="20"/>
      <c r="DKE566" s="20"/>
      <c r="DKF566" s="45"/>
      <c r="DKL566" s="20"/>
      <c r="DKM566" s="20"/>
      <c r="DKN566" s="45"/>
      <c r="DKT566" s="20"/>
      <c r="DKU566" s="20"/>
      <c r="DKV566" s="45"/>
      <c r="DLB566" s="20"/>
      <c r="DLC566" s="20"/>
      <c r="DLD566" s="45"/>
      <c r="DLJ566" s="20"/>
      <c r="DLK566" s="20"/>
      <c r="DLL566" s="45"/>
      <c r="DLR566" s="20"/>
      <c r="DLS566" s="20"/>
      <c r="DLT566" s="45"/>
      <c r="DLZ566" s="20"/>
      <c r="DMA566" s="20"/>
      <c r="DMB566" s="45"/>
      <c r="DMH566" s="20"/>
      <c r="DMI566" s="20"/>
      <c r="DMJ566" s="45"/>
      <c r="DMP566" s="20"/>
      <c r="DMQ566" s="20"/>
      <c r="DMR566" s="45"/>
      <c r="DMX566" s="20"/>
      <c r="DMY566" s="20"/>
      <c r="DMZ566" s="45"/>
      <c r="DNF566" s="20"/>
      <c r="DNG566" s="20"/>
      <c r="DNH566" s="45"/>
      <c r="DNN566" s="20"/>
      <c r="DNO566" s="20"/>
      <c r="DNP566" s="45"/>
      <c r="DNV566" s="20"/>
      <c r="DNW566" s="20"/>
      <c r="DNX566" s="45"/>
      <c r="DOD566" s="20"/>
      <c r="DOE566" s="20"/>
      <c r="DOF566" s="45"/>
      <c r="DOL566" s="20"/>
      <c r="DOM566" s="20"/>
      <c r="DON566" s="45"/>
      <c r="DOT566" s="20"/>
      <c r="DOU566" s="20"/>
      <c r="DOV566" s="45"/>
      <c r="DPB566" s="20"/>
      <c r="DPC566" s="20"/>
      <c r="DPD566" s="45"/>
      <c r="DPJ566" s="20"/>
      <c r="DPK566" s="20"/>
      <c r="DPL566" s="45"/>
      <c r="DPR566" s="20"/>
      <c r="DPS566" s="20"/>
      <c r="DPT566" s="45"/>
      <c r="DPZ566" s="20"/>
      <c r="DQA566" s="20"/>
      <c r="DQB566" s="45"/>
      <c r="DQH566" s="20"/>
      <c r="DQI566" s="20"/>
      <c r="DQJ566" s="45"/>
      <c r="DQP566" s="20"/>
      <c r="DQQ566" s="20"/>
      <c r="DQR566" s="45"/>
      <c r="DQX566" s="20"/>
      <c r="DQY566" s="20"/>
      <c r="DQZ566" s="45"/>
      <c r="DRF566" s="20"/>
      <c r="DRG566" s="20"/>
      <c r="DRH566" s="45"/>
      <c r="DRN566" s="20"/>
      <c r="DRO566" s="20"/>
      <c r="DRP566" s="45"/>
      <c r="DRV566" s="20"/>
      <c r="DRW566" s="20"/>
      <c r="DRX566" s="45"/>
      <c r="DSD566" s="20"/>
      <c r="DSE566" s="20"/>
      <c r="DSF566" s="45"/>
      <c r="DSL566" s="20"/>
      <c r="DSM566" s="20"/>
      <c r="DSN566" s="45"/>
      <c r="DST566" s="20"/>
      <c r="DSU566" s="20"/>
      <c r="DSV566" s="45"/>
      <c r="DTB566" s="20"/>
      <c r="DTC566" s="20"/>
      <c r="DTD566" s="45"/>
      <c r="DTJ566" s="20"/>
      <c r="DTK566" s="20"/>
      <c r="DTL566" s="45"/>
      <c r="DTR566" s="20"/>
      <c r="DTS566" s="20"/>
      <c r="DTT566" s="45"/>
      <c r="DTZ566" s="20"/>
      <c r="DUA566" s="20"/>
      <c r="DUB566" s="45"/>
      <c r="DUH566" s="20"/>
      <c r="DUI566" s="20"/>
      <c r="DUJ566" s="45"/>
      <c r="DUP566" s="20"/>
      <c r="DUQ566" s="20"/>
      <c r="DUR566" s="45"/>
      <c r="DUX566" s="20"/>
      <c r="DUY566" s="20"/>
      <c r="DUZ566" s="45"/>
      <c r="DVF566" s="20"/>
      <c r="DVG566" s="20"/>
      <c r="DVH566" s="45"/>
      <c r="DVN566" s="20"/>
      <c r="DVO566" s="20"/>
      <c r="DVP566" s="45"/>
      <c r="DVV566" s="20"/>
      <c r="DVW566" s="20"/>
      <c r="DVX566" s="45"/>
      <c r="DWD566" s="20"/>
      <c r="DWE566" s="20"/>
      <c r="DWF566" s="45"/>
      <c r="DWL566" s="20"/>
      <c r="DWM566" s="20"/>
      <c r="DWN566" s="45"/>
      <c r="DWT566" s="20"/>
      <c r="DWU566" s="20"/>
      <c r="DWV566" s="45"/>
      <c r="DXB566" s="20"/>
      <c r="DXC566" s="20"/>
      <c r="DXD566" s="45"/>
      <c r="DXJ566" s="20"/>
      <c r="DXK566" s="20"/>
      <c r="DXL566" s="45"/>
      <c r="DXR566" s="20"/>
      <c r="DXS566" s="20"/>
      <c r="DXT566" s="45"/>
      <c r="DXZ566" s="20"/>
      <c r="DYA566" s="20"/>
      <c r="DYB566" s="45"/>
      <c r="DYH566" s="20"/>
      <c r="DYI566" s="20"/>
      <c r="DYJ566" s="45"/>
      <c r="DYP566" s="20"/>
      <c r="DYQ566" s="20"/>
      <c r="DYR566" s="45"/>
      <c r="DYX566" s="20"/>
      <c r="DYY566" s="20"/>
      <c r="DYZ566" s="45"/>
      <c r="DZF566" s="20"/>
      <c r="DZG566" s="20"/>
      <c r="DZH566" s="45"/>
      <c r="DZN566" s="20"/>
      <c r="DZO566" s="20"/>
      <c r="DZP566" s="45"/>
      <c r="DZV566" s="20"/>
      <c r="DZW566" s="20"/>
      <c r="DZX566" s="45"/>
      <c r="EAD566" s="20"/>
      <c r="EAE566" s="20"/>
      <c r="EAF566" s="45"/>
      <c r="EAL566" s="20"/>
      <c r="EAM566" s="20"/>
      <c r="EAN566" s="45"/>
      <c r="EAT566" s="20"/>
      <c r="EAU566" s="20"/>
      <c r="EAV566" s="45"/>
      <c r="EBB566" s="20"/>
      <c r="EBC566" s="20"/>
      <c r="EBD566" s="45"/>
      <c r="EBJ566" s="20"/>
      <c r="EBK566" s="20"/>
      <c r="EBL566" s="45"/>
      <c r="EBR566" s="20"/>
      <c r="EBS566" s="20"/>
      <c r="EBT566" s="45"/>
      <c r="EBZ566" s="20"/>
      <c r="ECA566" s="20"/>
      <c r="ECB566" s="45"/>
      <c r="ECH566" s="20"/>
      <c r="ECI566" s="20"/>
      <c r="ECJ566" s="45"/>
      <c r="ECP566" s="20"/>
      <c r="ECQ566" s="20"/>
      <c r="ECR566" s="45"/>
      <c r="ECX566" s="20"/>
      <c r="ECY566" s="20"/>
      <c r="ECZ566" s="45"/>
      <c r="EDF566" s="20"/>
      <c r="EDG566" s="20"/>
      <c r="EDH566" s="45"/>
      <c r="EDN566" s="20"/>
      <c r="EDO566" s="20"/>
      <c r="EDP566" s="45"/>
      <c r="EDV566" s="20"/>
      <c r="EDW566" s="20"/>
      <c r="EDX566" s="45"/>
      <c r="EED566" s="20"/>
      <c r="EEE566" s="20"/>
      <c r="EEF566" s="45"/>
      <c r="EEL566" s="20"/>
      <c r="EEM566" s="20"/>
      <c r="EEN566" s="45"/>
      <c r="EET566" s="20"/>
      <c r="EEU566" s="20"/>
      <c r="EEV566" s="45"/>
      <c r="EFB566" s="20"/>
      <c r="EFC566" s="20"/>
      <c r="EFD566" s="45"/>
      <c r="EFJ566" s="20"/>
      <c r="EFK566" s="20"/>
      <c r="EFL566" s="45"/>
      <c r="EFR566" s="20"/>
      <c r="EFS566" s="20"/>
      <c r="EFT566" s="45"/>
      <c r="EFZ566" s="20"/>
      <c r="EGA566" s="20"/>
      <c r="EGB566" s="45"/>
      <c r="EGH566" s="20"/>
      <c r="EGI566" s="20"/>
      <c r="EGJ566" s="45"/>
      <c r="EGP566" s="20"/>
      <c r="EGQ566" s="20"/>
      <c r="EGR566" s="45"/>
      <c r="EGX566" s="20"/>
      <c r="EGY566" s="20"/>
      <c r="EGZ566" s="45"/>
      <c r="EHF566" s="20"/>
      <c r="EHG566" s="20"/>
      <c r="EHH566" s="45"/>
      <c r="EHN566" s="20"/>
      <c r="EHO566" s="20"/>
      <c r="EHP566" s="45"/>
      <c r="EHV566" s="20"/>
      <c r="EHW566" s="20"/>
      <c r="EHX566" s="45"/>
      <c r="EID566" s="20"/>
      <c r="EIE566" s="20"/>
      <c r="EIF566" s="45"/>
      <c r="EIL566" s="20"/>
      <c r="EIM566" s="20"/>
      <c r="EIN566" s="45"/>
      <c r="EIT566" s="20"/>
      <c r="EIU566" s="20"/>
      <c r="EIV566" s="45"/>
      <c r="EJB566" s="20"/>
      <c r="EJC566" s="20"/>
      <c r="EJD566" s="45"/>
      <c r="EJJ566" s="20"/>
      <c r="EJK566" s="20"/>
      <c r="EJL566" s="45"/>
      <c r="EJR566" s="20"/>
      <c r="EJS566" s="20"/>
      <c r="EJT566" s="45"/>
      <c r="EJZ566" s="20"/>
      <c r="EKA566" s="20"/>
      <c r="EKB566" s="45"/>
      <c r="EKH566" s="20"/>
      <c r="EKI566" s="20"/>
      <c r="EKJ566" s="45"/>
      <c r="EKP566" s="20"/>
      <c r="EKQ566" s="20"/>
      <c r="EKR566" s="45"/>
      <c r="EKX566" s="20"/>
      <c r="EKY566" s="20"/>
      <c r="EKZ566" s="45"/>
      <c r="ELF566" s="20"/>
      <c r="ELG566" s="20"/>
      <c r="ELH566" s="45"/>
      <c r="ELN566" s="20"/>
      <c r="ELO566" s="20"/>
      <c r="ELP566" s="45"/>
      <c r="ELV566" s="20"/>
      <c r="ELW566" s="20"/>
      <c r="ELX566" s="45"/>
      <c r="EMD566" s="20"/>
      <c r="EME566" s="20"/>
      <c r="EMF566" s="45"/>
      <c r="EML566" s="20"/>
      <c r="EMM566" s="20"/>
      <c r="EMN566" s="45"/>
      <c r="EMT566" s="20"/>
      <c r="EMU566" s="20"/>
      <c r="EMV566" s="45"/>
      <c r="ENB566" s="20"/>
      <c r="ENC566" s="20"/>
      <c r="END566" s="45"/>
      <c r="ENJ566" s="20"/>
      <c r="ENK566" s="20"/>
      <c r="ENL566" s="45"/>
      <c r="ENR566" s="20"/>
      <c r="ENS566" s="20"/>
      <c r="ENT566" s="45"/>
      <c r="ENZ566" s="20"/>
      <c r="EOA566" s="20"/>
      <c r="EOB566" s="45"/>
      <c r="EOH566" s="20"/>
      <c r="EOI566" s="20"/>
      <c r="EOJ566" s="45"/>
      <c r="EOP566" s="20"/>
      <c r="EOQ566" s="20"/>
      <c r="EOR566" s="45"/>
      <c r="EOX566" s="20"/>
      <c r="EOY566" s="20"/>
      <c r="EOZ566" s="45"/>
      <c r="EPF566" s="20"/>
      <c r="EPG566" s="20"/>
      <c r="EPH566" s="45"/>
      <c r="EPN566" s="20"/>
      <c r="EPO566" s="20"/>
      <c r="EPP566" s="45"/>
      <c r="EPV566" s="20"/>
      <c r="EPW566" s="20"/>
      <c r="EPX566" s="45"/>
      <c r="EQD566" s="20"/>
      <c r="EQE566" s="20"/>
      <c r="EQF566" s="45"/>
      <c r="EQL566" s="20"/>
      <c r="EQM566" s="20"/>
      <c r="EQN566" s="45"/>
      <c r="EQT566" s="20"/>
      <c r="EQU566" s="20"/>
      <c r="EQV566" s="45"/>
      <c r="ERB566" s="20"/>
      <c r="ERC566" s="20"/>
      <c r="ERD566" s="45"/>
      <c r="ERJ566" s="20"/>
      <c r="ERK566" s="20"/>
      <c r="ERL566" s="45"/>
      <c r="ERR566" s="20"/>
      <c r="ERS566" s="20"/>
      <c r="ERT566" s="45"/>
      <c r="ERZ566" s="20"/>
      <c r="ESA566" s="20"/>
      <c r="ESB566" s="45"/>
      <c r="ESH566" s="20"/>
      <c r="ESI566" s="20"/>
      <c r="ESJ566" s="45"/>
      <c r="ESP566" s="20"/>
      <c r="ESQ566" s="20"/>
      <c r="ESR566" s="45"/>
      <c r="ESX566" s="20"/>
      <c r="ESY566" s="20"/>
      <c r="ESZ566" s="45"/>
      <c r="ETF566" s="20"/>
      <c r="ETG566" s="20"/>
      <c r="ETH566" s="45"/>
      <c r="ETN566" s="20"/>
      <c r="ETO566" s="20"/>
      <c r="ETP566" s="45"/>
      <c r="ETV566" s="20"/>
      <c r="ETW566" s="20"/>
      <c r="ETX566" s="45"/>
      <c r="EUD566" s="20"/>
      <c r="EUE566" s="20"/>
      <c r="EUF566" s="45"/>
      <c r="EUL566" s="20"/>
      <c r="EUM566" s="20"/>
      <c r="EUN566" s="45"/>
      <c r="EUT566" s="20"/>
      <c r="EUU566" s="20"/>
      <c r="EUV566" s="45"/>
      <c r="EVB566" s="20"/>
      <c r="EVC566" s="20"/>
      <c r="EVD566" s="45"/>
      <c r="EVJ566" s="20"/>
      <c r="EVK566" s="20"/>
      <c r="EVL566" s="45"/>
      <c r="EVR566" s="20"/>
      <c r="EVS566" s="20"/>
      <c r="EVT566" s="45"/>
      <c r="EVZ566" s="20"/>
      <c r="EWA566" s="20"/>
      <c r="EWB566" s="45"/>
      <c r="EWH566" s="20"/>
      <c r="EWI566" s="20"/>
      <c r="EWJ566" s="45"/>
      <c r="EWP566" s="20"/>
      <c r="EWQ566" s="20"/>
      <c r="EWR566" s="45"/>
      <c r="EWX566" s="20"/>
      <c r="EWY566" s="20"/>
      <c r="EWZ566" s="45"/>
      <c r="EXF566" s="20"/>
      <c r="EXG566" s="20"/>
      <c r="EXH566" s="45"/>
      <c r="EXN566" s="20"/>
      <c r="EXO566" s="20"/>
      <c r="EXP566" s="45"/>
      <c r="EXV566" s="20"/>
      <c r="EXW566" s="20"/>
      <c r="EXX566" s="45"/>
      <c r="EYD566" s="20"/>
      <c r="EYE566" s="20"/>
      <c r="EYF566" s="45"/>
      <c r="EYL566" s="20"/>
      <c r="EYM566" s="20"/>
      <c r="EYN566" s="45"/>
      <c r="EYT566" s="20"/>
      <c r="EYU566" s="20"/>
      <c r="EYV566" s="45"/>
      <c r="EZB566" s="20"/>
      <c r="EZC566" s="20"/>
      <c r="EZD566" s="45"/>
      <c r="EZJ566" s="20"/>
      <c r="EZK566" s="20"/>
      <c r="EZL566" s="45"/>
      <c r="EZR566" s="20"/>
      <c r="EZS566" s="20"/>
      <c r="EZT566" s="45"/>
      <c r="EZZ566" s="20"/>
      <c r="FAA566" s="20"/>
      <c r="FAB566" s="45"/>
      <c r="FAH566" s="20"/>
      <c r="FAI566" s="20"/>
      <c r="FAJ566" s="45"/>
      <c r="FAP566" s="20"/>
      <c r="FAQ566" s="20"/>
      <c r="FAR566" s="45"/>
      <c r="FAX566" s="20"/>
      <c r="FAY566" s="20"/>
      <c r="FAZ566" s="45"/>
      <c r="FBF566" s="20"/>
      <c r="FBG566" s="20"/>
      <c r="FBH566" s="45"/>
      <c r="FBN566" s="20"/>
      <c r="FBO566" s="20"/>
      <c r="FBP566" s="45"/>
      <c r="FBV566" s="20"/>
      <c r="FBW566" s="20"/>
      <c r="FBX566" s="45"/>
      <c r="FCD566" s="20"/>
      <c r="FCE566" s="20"/>
      <c r="FCF566" s="45"/>
      <c r="FCL566" s="20"/>
      <c r="FCM566" s="20"/>
      <c r="FCN566" s="45"/>
      <c r="FCT566" s="20"/>
      <c r="FCU566" s="20"/>
      <c r="FCV566" s="45"/>
      <c r="FDB566" s="20"/>
      <c r="FDC566" s="20"/>
      <c r="FDD566" s="45"/>
      <c r="FDJ566" s="20"/>
      <c r="FDK566" s="20"/>
      <c r="FDL566" s="45"/>
      <c r="FDR566" s="20"/>
      <c r="FDS566" s="20"/>
      <c r="FDT566" s="45"/>
      <c r="FDZ566" s="20"/>
      <c r="FEA566" s="20"/>
      <c r="FEB566" s="45"/>
      <c r="FEH566" s="20"/>
      <c r="FEI566" s="20"/>
      <c r="FEJ566" s="45"/>
      <c r="FEP566" s="20"/>
      <c r="FEQ566" s="20"/>
      <c r="FER566" s="45"/>
      <c r="FEX566" s="20"/>
      <c r="FEY566" s="20"/>
      <c r="FEZ566" s="45"/>
      <c r="FFF566" s="20"/>
      <c r="FFG566" s="20"/>
      <c r="FFH566" s="45"/>
      <c r="FFN566" s="20"/>
      <c r="FFO566" s="20"/>
      <c r="FFP566" s="45"/>
      <c r="FFV566" s="20"/>
      <c r="FFW566" s="20"/>
      <c r="FFX566" s="45"/>
      <c r="FGD566" s="20"/>
      <c r="FGE566" s="20"/>
      <c r="FGF566" s="45"/>
      <c r="FGL566" s="20"/>
      <c r="FGM566" s="20"/>
      <c r="FGN566" s="45"/>
      <c r="FGT566" s="20"/>
      <c r="FGU566" s="20"/>
      <c r="FGV566" s="45"/>
      <c r="FHB566" s="20"/>
      <c r="FHC566" s="20"/>
      <c r="FHD566" s="45"/>
      <c r="FHJ566" s="20"/>
      <c r="FHK566" s="20"/>
      <c r="FHL566" s="45"/>
      <c r="FHR566" s="20"/>
      <c r="FHS566" s="20"/>
      <c r="FHT566" s="45"/>
      <c r="FHZ566" s="20"/>
      <c r="FIA566" s="20"/>
      <c r="FIB566" s="45"/>
      <c r="FIH566" s="20"/>
      <c r="FII566" s="20"/>
      <c r="FIJ566" s="45"/>
      <c r="FIP566" s="20"/>
      <c r="FIQ566" s="20"/>
      <c r="FIR566" s="45"/>
      <c r="FIX566" s="20"/>
      <c r="FIY566" s="20"/>
      <c r="FIZ566" s="45"/>
      <c r="FJF566" s="20"/>
      <c r="FJG566" s="20"/>
      <c r="FJH566" s="45"/>
      <c r="FJN566" s="20"/>
      <c r="FJO566" s="20"/>
      <c r="FJP566" s="45"/>
      <c r="FJV566" s="20"/>
      <c r="FJW566" s="20"/>
      <c r="FJX566" s="45"/>
      <c r="FKD566" s="20"/>
      <c r="FKE566" s="20"/>
      <c r="FKF566" s="45"/>
      <c r="FKL566" s="20"/>
      <c r="FKM566" s="20"/>
      <c r="FKN566" s="45"/>
      <c r="FKT566" s="20"/>
      <c r="FKU566" s="20"/>
      <c r="FKV566" s="45"/>
      <c r="FLB566" s="20"/>
      <c r="FLC566" s="20"/>
      <c r="FLD566" s="45"/>
      <c r="FLJ566" s="20"/>
      <c r="FLK566" s="20"/>
      <c r="FLL566" s="45"/>
      <c r="FLR566" s="20"/>
      <c r="FLS566" s="20"/>
      <c r="FLT566" s="45"/>
      <c r="FLZ566" s="20"/>
      <c r="FMA566" s="20"/>
      <c r="FMB566" s="45"/>
      <c r="FMH566" s="20"/>
      <c r="FMI566" s="20"/>
      <c r="FMJ566" s="45"/>
      <c r="FMP566" s="20"/>
      <c r="FMQ566" s="20"/>
      <c r="FMR566" s="45"/>
      <c r="FMX566" s="20"/>
      <c r="FMY566" s="20"/>
      <c r="FMZ566" s="45"/>
      <c r="FNF566" s="20"/>
      <c r="FNG566" s="20"/>
      <c r="FNH566" s="45"/>
      <c r="FNN566" s="20"/>
      <c r="FNO566" s="20"/>
      <c r="FNP566" s="45"/>
      <c r="FNV566" s="20"/>
      <c r="FNW566" s="20"/>
      <c r="FNX566" s="45"/>
      <c r="FOD566" s="20"/>
      <c r="FOE566" s="20"/>
      <c r="FOF566" s="45"/>
      <c r="FOL566" s="20"/>
      <c r="FOM566" s="20"/>
      <c r="FON566" s="45"/>
      <c r="FOT566" s="20"/>
      <c r="FOU566" s="20"/>
      <c r="FOV566" s="45"/>
      <c r="FPB566" s="20"/>
      <c r="FPC566" s="20"/>
      <c r="FPD566" s="45"/>
      <c r="FPJ566" s="20"/>
      <c r="FPK566" s="20"/>
      <c r="FPL566" s="45"/>
      <c r="FPR566" s="20"/>
      <c r="FPS566" s="20"/>
      <c r="FPT566" s="45"/>
      <c r="FPZ566" s="20"/>
      <c r="FQA566" s="20"/>
      <c r="FQB566" s="45"/>
      <c r="FQH566" s="20"/>
      <c r="FQI566" s="20"/>
      <c r="FQJ566" s="45"/>
      <c r="FQP566" s="20"/>
      <c r="FQQ566" s="20"/>
      <c r="FQR566" s="45"/>
      <c r="FQX566" s="20"/>
      <c r="FQY566" s="20"/>
      <c r="FQZ566" s="45"/>
      <c r="FRF566" s="20"/>
      <c r="FRG566" s="20"/>
      <c r="FRH566" s="45"/>
      <c r="FRN566" s="20"/>
      <c r="FRO566" s="20"/>
      <c r="FRP566" s="45"/>
      <c r="FRV566" s="20"/>
      <c r="FRW566" s="20"/>
      <c r="FRX566" s="45"/>
      <c r="FSD566" s="20"/>
      <c r="FSE566" s="20"/>
      <c r="FSF566" s="45"/>
      <c r="FSL566" s="20"/>
      <c r="FSM566" s="20"/>
      <c r="FSN566" s="45"/>
      <c r="FST566" s="20"/>
      <c r="FSU566" s="20"/>
      <c r="FSV566" s="45"/>
      <c r="FTB566" s="20"/>
      <c r="FTC566" s="20"/>
      <c r="FTD566" s="45"/>
      <c r="FTJ566" s="20"/>
      <c r="FTK566" s="20"/>
      <c r="FTL566" s="45"/>
      <c r="FTR566" s="20"/>
      <c r="FTS566" s="20"/>
      <c r="FTT566" s="45"/>
      <c r="FTZ566" s="20"/>
      <c r="FUA566" s="20"/>
      <c r="FUB566" s="45"/>
      <c r="FUH566" s="20"/>
      <c r="FUI566" s="20"/>
      <c r="FUJ566" s="45"/>
      <c r="FUP566" s="20"/>
      <c r="FUQ566" s="20"/>
      <c r="FUR566" s="45"/>
      <c r="FUX566" s="20"/>
      <c r="FUY566" s="20"/>
      <c r="FUZ566" s="45"/>
      <c r="FVF566" s="20"/>
      <c r="FVG566" s="20"/>
      <c r="FVH566" s="45"/>
      <c r="FVN566" s="20"/>
      <c r="FVO566" s="20"/>
      <c r="FVP566" s="45"/>
      <c r="FVV566" s="20"/>
      <c r="FVW566" s="20"/>
      <c r="FVX566" s="45"/>
      <c r="FWD566" s="20"/>
      <c r="FWE566" s="20"/>
      <c r="FWF566" s="45"/>
      <c r="FWL566" s="20"/>
      <c r="FWM566" s="20"/>
      <c r="FWN566" s="45"/>
      <c r="FWT566" s="20"/>
      <c r="FWU566" s="20"/>
      <c r="FWV566" s="45"/>
      <c r="FXB566" s="20"/>
      <c r="FXC566" s="20"/>
      <c r="FXD566" s="45"/>
      <c r="FXJ566" s="20"/>
      <c r="FXK566" s="20"/>
      <c r="FXL566" s="45"/>
      <c r="FXR566" s="20"/>
      <c r="FXS566" s="20"/>
      <c r="FXT566" s="45"/>
      <c r="FXZ566" s="20"/>
      <c r="FYA566" s="20"/>
      <c r="FYB566" s="45"/>
      <c r="FYH566" s="20"/>
      <c r="FYI566" s="20"/>
      <c r="FYJ566" s="45"/>
      <c r="FYP566" s="20"/>
      <c r="FYQ566" s="20"/>
      <c r="FYR566" s="45"/>
      <c r="FYX566" s="20"/>
      <c r="FYY566" s="20"/>
      <c r="FYZ566" s="45"/>
      <c r="FZF566" s="20"/>
      <c r="FZG566" s="20"/>
      <c r="FZH566" s="45"/>
      <c r="FZN566" s="20"/>
      <c r="FZO566" s="20"/>
      <c r="FZP566" s="45"/>
      <c r="FZV566" s="20"/>
      <c r="FZW566" s="20"/>
      <c r="FZX566" s="45"/>
      <c r="GAD566" s="20"/>
      <c r="GAE566" s="20"/>
      <c r="GAF566" s="45"/>
      <c r="GAL566" s="20"/>
      <c r="GAM566" s="20"/>
      <c r="GAN566" s="45"/>
      <c r="GAT566" s="20"/>
      <c r="GAU566" s="20"/>
      <c r="GAV566" s="45"/>
      <c r="GBB566" s="20"/>
      <c r="GBC566" s="20"/>
      <c r="GBD566" s="45"/>
      <c r="GBJ566" s="20"/>
      <c r="GBK566" s="20"/>
      <c r="GBL566" s="45"/>
      <c r="GBR566" s="20"/>
      <c r="GBS566" s="20"/>
      <c r="GBT566" s="45"/>
      <c r="GBZ566" s="20"/>
      <c r="GCA566" s="20"/>
      <c r="GCB566" s="45"/>
      <c r="GCH566" s="20"/>
      <c r="GCI566" s="20"/>
      <c r="GCJ566" s="45"/>
      <c r="GCP566" s="20"/>
      <c r="GCQ566" s="20"/>
      <c r="GCR566" s="45"/>
      <c r="GCX566" s="20"/>
      <c r="GCY566" s="20"/>
      <c r="GCZ566" s="45"/>
      <c r="GDF566" s="20"/>
      <c r="GDG566" s="20"/>
      <c r="GDH566" s="45"/>
      <c r="GDN566" s="20"/>
      <c r="GDO566" s="20"/>
      <c r="GDP566" s="45"/>
      <c r="GDV566" s="20"/>
      <c r="GDW566" s="20"/>
      <c r="GDX566" s="45"/>
      <c r="GED566" s="20"/>
      <c r="GEE566" s="20"/>
      <c r="GEF566" s="45"/>
      <c r="GEL566" s="20"/>
      <c r="GEM566" s="20"/>
      <c r="GEN566" s="45"/>
      <c r="GET566" s="20"/>
      <c r="GEU566" s="20"/>
      <c r="GEV566" s="45"/>
      <c r="GFB566" s="20"/>
      <c r="GFC566" s="20"/>
      <c r="GFD566" s="45"/>
      <c r="GFJ566" s="20"/>
      <c r="GFK566" s="20"/>
      <c r="GFL566" s="45"/>
      <c r="GFR566" s="20"/>
      <c r="GFS566" s="20"/>
      <c r="GFT566" s="45"/>
      <c r="GFZ566" s="20"/>
      <c r="GGA566" s="20"/>
      <c r="GGB566" s="45"/>
      <c r="GGH566" s="20"/>
      <c r="GGI566" s="20"/>
      <c r="GGJ566" s="45"/>
      <c r="GGP566" s="20"/>
      <c r="GGQ566" s="20"/>
      <c r="GGR566" s="45"/>
      <c r="GGX566" s="20"/>
      <c r="GGY566" s="20"/>
      <c r="GGZ566" s="45"/>
      <c r="GHF566" s="20"/>
      <c r="GHG566" s="20"/>
      <c r="GHH566" s="45"/>
      <c r="GHN566" s="20"/>
      <c r="GHO566" s="20"/>
      <c r="GHP566" s="45"/>
      <c r="GHV566" s="20"/>
      <c r="GHW566" s="20"/>
      <c r="GHX566" s="45"/>
      <c r="GID566" s="20"/>
      <c r="GIE566" s="20"/>
      <c r="GIF566" s="45"/>
      <c r="GIL566" s="20"/>
      <c r="GIM566" s="20"/>
      <c r="GIN566" s="45"/>
      <c r="GIT566" s="20"/>
      <c r="GIU566" s="20"/>
      <c r="GIV566" s="45"/>
      <c r="GJB566" s="20"/>
      <c r="GJC566" s="20"/>
      <c r="GJD566" s="45"/>
      <c r="GJJ566" s="20"/>
      <c r="GJK566" s="20"/>
      <c r="GJL566" s="45"/>
      <c r="GJR566" s="20"/>
      <c r="GJS566" s="20"/>
      <c r="GJT566" s="45"/>
      <c r="GJZ566" s="20"/>
      <c r="GKA566" s="20"/>
      <c r="GKB566" s="45"/>
      <c r="GKH566" s="20"/>
      <c r="GKI566" s="20"/>
      <c r="GKJ566" s="45"/>
      <c r="GKP566" s="20"/>
      <c r="GKQ566" s="20"/>
      <c r="GKR566" s="45"/>
      <c r="GKX566" s="20"/>
      <c r="GKY566" s="20"/>
      <c r="GKZ566" s="45"/>
      <c r="GLF566" s="20"/>
      <c r="GLG566" s="20"/>
      <c r="GLH566" s="45"/>
      <c r="GLN566" s="20"/>
      <c r="GLO566" s="20"/>
      <c r="GLP566" s="45"/>
      <c r="GLV566" s="20"/>
      <c r="GLW566" s="20"/>
      <c r="GLX566" s="45"/>
      <c r="GMD566" s="20"/>
      <c r="GME566" s="20"/>
      <c r="GMF566" s="45"/>
      <c r="GML566" s="20"/>
      <c r="GMM566" s="20"/>
      <c r="GMN566" s="45"/>
      <c r="GMT566" s="20"/>
      <c r="GMU566" s="20"/>
      <c r="GMV566" s="45"/>
      <c r="GNB566" s="20"/>
      <c r="GNC566" s="20"/>
      <c r="GND566" s="45"/>
      <c r="GNJ566" s="20"/>
      <c r="GNK566" s="20"/>
      <c r="GNL566" s="45"/>
      <c r="GNR566" s="20"/>
      <c r="GNS566" s="20"/>
      <c r="GNT566" s="45"/>
      <c r="GNZ566" s="20"/>
      <c r="GOA566" s="20"/>
      <c r="GOB566" s="45"/>
      <c r="GOH566" s="20"/>
      <c r="GOI566" s="20"/>
      <c r="GOJ566" s="45"/>
      <c r="GOP566" s="20"/>
      <c r="GOQ566" s="20"/>
      <c r="GOR566" s="45"/>
      <c r="GOX566" s="20"/>
      <c r="GOY566" s="20"/>
      <c r="GOZ566" s="45"/>
      <c r="GPF566" s="20"/>
      <c r="GPG566" s="20"/>
      <c r="GPH566" s="45"/>
      <c r="GPN566" s="20"/>
      <c r="GPO566" s="20"/>
      <c r="GPP566" s="45"/>
      <c r="GPV566" s="20"/>
      <c r="GPW566" s="20"/>
      <c r="GPX566" s="45"/>
      <c r="GQD566" s="20"/>
      <c r="GQE566" s="20"/>
      <c r="GQF566" s="45"/>
      <c r="GQL566" s="20"/>
      <c r="GQM566" s="20"/>
      <c r="GQN566" s="45"/>
      <c r="GQT566" s="20"/>
      <c r="GQU566" s="20"/>
      <c r="GQV566" s="45"/>
      <c r="GRB566" s="20"/>
      <c r="GRC566" s="20"/>
      <c r="GRD566" s="45"/>
      <c r="GRJ566" s="20"/>
      <c r="GRK566" s="20"/>
      <c r="GRL566" s="45"/>
      <c r="GRR566" s="20"/>
      <c r="GRS566" s="20"/>
      <c r="GRT566" s="45"/>
      <c r="GRZ566" s="20"/>
      <c r="GSA566" s="20"/>
      <c r="GSB566" s="45"/>
      <c r="GSH566" s="20"/>
      <c r="GSI566" s="20"/>
      <c r="GSJ566" s="45"/>
      <c r="GSP566" s="20"/>
      <c r="GSQ566" s="20"/>
      <c r="GSR566" s="45"/>
      <c r="GSX566" s="20"/>
      <c r="GSY566" s="20"/>
      <c r="GSZ566" s="45"/>
      <c r="GTF566" s="20"/>
      <c r="GTG566" s="20"/>
      <c r="GTH566" s="45"/>
      <c r="GTN566" s="20"/>
      <c r="GTO566" s="20"/>
      <c r="GTP566" s="45"/>
      <c r="GTV566" s="20"/>
      <c r="GTW566" s="20"/>
      <c r="GTX566" s="45"/>
      <c r="GUD566" s="20"/>
      <c r="GUE566" s="20"/>
      <c r="GUF566" s="45"/>
      <c r="GUL566" s="20"/>
      <c r="GUM566" s="20"/>
      <c r="GUN566" s="45"/>
      <c r="GUT566" s="20"/>
      <c r="GUU566" s="20"/>
      <c r="GUV566" s="45"/>
      <c r="GVB566" s="20"/>
      <c r="GVC566" s="20"/>
      <c r="GVD566" s="45"/>
      <c r="GVJ566" s="20"/>
      <c r="GVK566" s="20"/>
      <c r="GVL566" s="45"/>
      <c r="GVR566" s="20"/>
      <c r="GVS566" s="20"/>
      <c r="GVT566" s="45"/>
      <c r="GVZ566" s="20"/>
      <c r="GWA566" s="20"/>
      <c r="GWB566" s="45"/>
      <c r="GWH566" s="20"/>
      <c r="GWI566" s="20"/>
      <c r="GWJ566" s="45"/>
      <c r="GWP566" s="20"/>
      <c r="GWQ566" s="20"/>
      <c r="GWR566" s="45"/>
      <c r="GWX566" s="20"/>
      <c r="GWY566" s="20"/>
      <c r="GWZ566" s="45"/>
      <c r="GXF566" s="20"/>
      <c r="GXG566" s="20"/>
      <c r="GXH566" s="45"/>
      <c r="GXN566" s="20"/>
      <c r="GXO566" s="20"/>
      <c r="GXP566" s="45"/>
      <c r="GXV566" s="20"/>
      <c r="GXW566" s="20"/>
      <c r="GXX566" s="45"/>
      <c r="GYD566" s="20"/>
      <c r="GYE566" s="20"/>
      <c r="GYF566" s="45"/>
      <c r="GYL566" s="20"/>
      <c r="GYM566" s="20"/>
      <c r="GYN566" s="45"/>
      <c r="GYT566" s="20"/>
      <c r="GYU566" s="20"/>
      <c r="GYV566" s="45"/>
      <c r="GZB566" s="20"/>
      <c r="GZC566" s="20"/>
      <c r="GZD566" s="45"/>
      <c r="GZJ566" s="20"/>
      <c r="GZK566" s="20"/>
      <c r="GZL566" s="45"/>
      <c r="GZR566" s="20"/>
      <c r="GZS566" s="20"/>
      <c r="GZT566" s="45"/>
      <c r="GZZ566" s="20"/>
      <c r="HAA566" s="20"/>
      <c r="HAB566" s="45"/>
      <c r="HAH566" s="20"/>
      <c r="HAI566" s="20"/>
      <c r="HAJ566" s="45"/>
      <c r="HAP566" s="20"/>
      <c r="HAQ566" s="20"/>
      <c r="HAR566" s="45"/>
      <c r="HAX566" s="20"/>
      <c r="HAY566" s="20"/>
      <c r="HAZ566" s="45"/>
      <c r="HBF566" s="20"/>
      <c r="HBG566" s="20"/>
      <c r="HBH566" s="45"/>
      <c r="HBN566" s="20"/>
      <c r="HBO566" s="20"/>
      <c r="HBP566" s="45"/>
      <c r="HBV566" s="20"/>
      <c r="HBW566" s="20"/>
      <c r="HBX566" s="45"/>
      <c r="HCD566" s="20"/>
      <c r="HCE566" s="20"/>
      <c r="HCF566" s="45"/>
      <c r="HCL566" s="20"/>
      <c r="HCM566" s="20"/>
      <c r="HCN566" s="45"/>
      <c r="HCT566" s="20"/>
      <c r="HCU566" s="20"/>
      <c r="HCV566" s="45"/>
      <c r="HDB566" s="20"/>
      <c r="HDC566" s="20"/>
      <c r="HDD566" s="45"/>
      <c r="HDJ566" s="20"/>
      <c r="HDK566" s="20"/>
      <c r="HDL566" s="45"/>
      <c r="HDR566" s="20"/>
      <c r="HDS566" s="20"/>
      <c r="HDT566" s="45"/>
      <c r="HDZ566" s="20"/>
      <c r="HEA566" s="20"/>
      <c r="HEB566" s="45"/>
      <c r="HEH566" s="20"/>
      <c r="HEI566" s="20"/>
      <c r="HEJ566" s="45"/>
      <c r="HEP566" s="20"/>
      <c r="HEQ566" s="20"/>
      <c r="HER566" s="45"/>
      <c r="HEX566" s="20"/>
      <c r="HEY566" s="20"/>
      <c r="HEZ566" s="45"/>
      <c r="HFF566" s="20"/>
      <c r="HFG566" s="20"/>
      <c r="HFH566" s="45"/>
      <c r="HFN566" s="20"/>
      <c r="HFO566" s="20"/>
      <c r="HFP566" s="45"/>
      <c r="HFV566" s="20"/>
      <c r="HFW566" s="20"/>
      <c r="HFX566" s="45"/>
      <c r="HGD566" s="20"/>
      <c r="HGE566" s="20"/>
      <c r="HGF566" s="45"/>
      <c r="HGL566" s="20"/>
      <c r="HGM566" s="20"/>
      <c r="HGN566" s="45"/>
      <c r="HGT566" s="20"/>
      <c r="HGU566" s="20"/>
      <c r="HGV566" s="45"/>
      <c r="HHB566" s="20"/>
      <c r="HHC566" s="20"/>
      <c r="HHD566" s="45"/>
      <c r="HHJ566" s="20"/>
      <c r="HHK566" s="20"/>
      <c r="HHL566" s="45"/>
      <c r="HHR566" s="20"/>
      <c r="HHS566" s="20"/>
      <c r="HHT566" s="45"/>
      <c r="HHZ566" s="20"/>
      <c r="HIA566" s="20"/>
      <c r="HIB566" s="45"/>
      <c r="HIH566" s="20"/>
      <c r="HII566" s="20"/>
      <c r="HIJ566" s="45"/>
      <c r="HIP566" s="20"/>
      <c r="HIQ566" s="20"/>
      <c r="HIR566" s="45"/>
      <c r="HIX566" s="20"/>
      <c r="HIY566" s="20"/>
      <c r="HIZ566" s="45"/>
      <c r="HJF566" s="20"/>
      <c r="HJG566" s="20"/>
      <c r="HJH566" s="45"/>
      <c r="HJN566" s="20"/>
      <c r="HJO566" s="20"/>
      <c r="HJP566" s="45"/>
      <c r="HJV566" s="20"/>
      <c r="HJW566" s="20"/>
      <c r="HJX566" s="45"/>
      <c r="HKD566" s="20"/>
      <c r="HKE566" s="20"/>
      <c r="HKF566" s="45"/>
      <c r="HKL566" s="20"/>
      <c r="HKM566" s="20"/>
      <c r="HKN566" s="45"/>
      <c r="HKT566" s="20"/>
      <c r="HKU566" s="20"/>
      <c r="HKV566" s="45"/>
      <c r="HLB566" s="20"/>
      <c r="HLC566" s="20"/>
      <c r="HLD566" s="45"/>
      <c r="HLJ566" s="20"/>
      <c r="HLK566" s="20"/>
      <c r="HLL566" s="45"/>
      <c r="HLR566" s="20"/>
      <c r="HLS566" s="20"/>
      <c r="HLT566" s="45"/>
      <c r="HLZ566" s="20"/>
      <c r="HMA566" s="20"/>
      <c r="HMB566" s="45"/>
      <c r="HMH566" s="20"/>
      <c r="HMI566" s="20"/>
      <c r="HMJ566" s="45"/>
      <c r="HMP566" s="20"/>
      <c r="HMQ566" s="20"/>
      <c r="HMR566" s="45"/>
      <c r="HMX566" s="20"/>
      <c r="HMY566" s="20"/>
      <c r="HMZ566" s="45"/>
      <c r="HNF566" s="20"/>
      <c r="HNG566" s="20"/>
      <c r="HNH566" s="45"/>
      <c r="HNN566" s="20"/>
      <c r="HNO566" s="20"/>
      <c r="HNP566" s="45"/>
      <c r="HNV566" s="20"/>
      <c r="HNW566" s="20"/>
      <c r="HNX566" s="45"/>
      <c r="HOD566" s="20"/>
      <c r="HOE566" s="20"/>
      <c r="HOF566" s="45"/>
      <c r="HOL566" s="20"/>
      <c r="HOM566" s="20"/>
      <c r="HON566" s="45"/>
      <c r="HOT566" s="20"/>
      <c r="HOU566" s="20"/>
      <c r="HOV566" s="45"/>
      <c r="HPB566" s="20"/>
      <c r="HPC566" s="20"/>
      <c r="HPD566" s="45"/>
      <c r="HPJ566" s="20"/>
      <c r="HPK566" s="20"/>
      <c r="HPL566" s="45"/>
      <c r="HPR566" s="20"/>
      <c r="HPS566" s="20"/>
      <c r="HPT566" s="45"/>
      <c r="HPZ566" s="20"/>
      <c r="HQA566" s="20"/>
      <c r="HQB566" s="45"/>
      <c r="HQH566" s="20"/>
      <c r="HQI566" s="20"/>
      <c r="HQJ566" s="45"/>
      <c r="HQP566" s="20"/>
      <c r="HQQ566" s="20"/>
      <c r="HQR566" s="45"/>
      <c r="HQX566" s="20"/>
      <c r="HQY566" s="20"/>
      <c r="HQZ566" s="45"/>
      <c r="HRF566" s="20"/>
      <c r="HRG566" s="20"/>
      <c r="HRH566" s="45"/>
      <c r="HRN566" s="20"/>
      <c r="HRO566" s="20"/>
      <c r="HRP566" s="45"/>
      <c r="HRV566" s="20"/>
      <c r="HRW566" s="20"/>
      <c r="HRX566" s="45"/>
      <c r="HSD566" s="20"/>
      <c r="HSE566" s="20"/>
      <c r="HSF566" s="45"/>
      <c r="HSL566" s="20"/>
      <c r="HSM566" s="20"/>
      <c r="HSN566" s="45"/>
      <c r="HST566" s="20"/>
      <c r="HSU566" s="20"/>
      <c r="HSV566" s="45"/>
      <c r="HTB566" s="20"/>
      <c r="HTC566" s="20"/>
      <c r="HTD566" s="45"/>
      <c r="HTJ566" s="20"/>
      <c r="HTK566" s="20"/>
      <c r="HTL566" s="45"/>
      <c r="HTR566" s="20"/>
      <c r="HTS566" s="20"/>
      <c r="HTT566" s="45"/>
      <c r="HTZ566" s="20"/>
      <c r="HUA566" s="20"/>
      <c r="HUB566" s="45"/>
      <c r="HUH566" s="20"/>
      <c r="HUI566" s="20"/>
      <c r="HUJ566" s="45"/>
      <c r="HUP566" s="20"/>
      <c r="HUQ566" s="20"/>
      <c r="HUR566" s="45"/>
      <c r="HUX566" s="20"/>
      <c r="HUY566" s="20"/>
      <c r="HUZ566" s="45"/>
      <c r="HVF566" s="20"/>
      <c r="HVG566" s="20"/>
      <c r="HVH566" s="45"/>
      <c r="HVN566" s="20"/>
      <c r="HVO566" s="20"/>
      <c r="HVP566" s="45"/>
      <c r="HVV566" s="20"/>
      <c r="HVW566" s="20"/>
      <c r="HVX566" s="45"/>
      <c r="HWD566" s="20"/>
      <c r="HWE566" s="20"/>
      <c r="HWF566" s="45"/>
      <c r="HWL566" s="20"/>
      <c r="HWM566" s="20"/>
      <c r="HWN566" s="45"/>
      <c r="HWT566" s="20"/>
      <c r="HWU566" s="20"/>
      <c r="HWV566" s="45"/>
      <c r="HXB566" s="20"/>
      <c r="HXC566" s="20"/>
      <c r="HXD566" s="45"/>
      <c r="HXJ566" s="20"/>
      <c r="HXK566" s="20"/>
      <c r="HXL566" s="45"/>
      <c r="HXR566" s="20"/>
      <c r="HXS566" s="20"/>
      <c r="HXT566" s="45"/>
      <c r="HXZ566" s="20"/>
      <c r="HYA566" s="20"/>
      <c r="HYB566" s="45"/>
      <c r="HYH566" s="20"/>
      <c r="HYI566" s="20"/>
      <c r="HYJ566" s="45"/>
      <c r="HYP566" s="20"/>
      <c r="HYQ566" s="20"/>
      <c r="HYR566" s="45"/>
      <c r="HYX566" s="20"/>
      <c r="HYY566" s="20"/>
      <c r="HYZ566" s="45"/>
      <c r="HZF566" s="20"/>
      <c r="HZG566" s="20"/>
      <c r="HZH566" s="45"/>
      <c r="HZN566" s="20"/>
      <c r="HZO566" s="20"/>
      <c r="HZP566" s="45"/>
      <c r="HZV566" s="20"/>
      <c r="HZW566" s="20"/>
      <c r="HZX566" s="45"/>
      <c r="IAD566" s="20"/>
      <c r="IAE566" s="20"/>
      <c r="IAF566" s="45"/>
      <c r="IAL566" s="20"/>
      <c r="IAM566" s="20"/>
      <c r="IAN566" s="45"/>
      <c r="IAT566" s="20"/>
      <c r="IAU566" s="20"/>
      <c r="IAV566" s="45"/>
      <c r="IBB566" s="20"/>
      <c r="IBC566" s="20"/>
      <c r="IBD566" s="45"/>
      <c r="IBJ566" s="20"/>
      <c r="IBK566" s="20"/>
      <c r="IBL566" s="45"/>
      <c r="IBR566" s="20"/>
      <c r="IBS566" s="20"/>
      <c r="IBT566" s="45"/>
      <c r="IBZ566" s="20"/>
      <c r="ICA566" s="20"/>
      <c r="ICB566" s="45"/>
      <c r="ICH566" s="20"/>
      <c r="ICI566" s="20"/>
      <c r="ICJ566" s="45"/>
      <c r="ICP566" s="20"/>
      <c r="ICQ566" s="20"/>
      <c r="ICR566" s="45"/>
      <c r="ICX566" s="20"/>
      <c r="ICY566" s="20"/>
      <c r="ICZ566" s="45"/>
      <c r="IDF566" s="20"/>
      <c r="IDG566" s="20"/>
      <c r="IDH566" s="45"/>
      <c r="IDN566" s="20"/>
      <c r="IDO566" s="20"/>
      <c r="IDP566" s="45"/>
      <c r="IDV566" s="20"/>
      <c r="IDW566" s="20"/>
      <c r="IDX566" s="45"/>
      <c r="IED566" s="20"/>
      <c r="IEE566" s="20"/>
      <c r="IEF566" s="45"/>
      <c r="IEL566" s="20"/>
      <c r="IEM566" s="20"/>
      <c r="IEN566" s="45"/>
      <c r="IET566" s="20"/>
      <c r="IEU566" s="20"/>
      <c r="IEV566" s="45"/>
      <c r="IFB566" s="20"/>
      <c r="IFC566" s="20"/>
      <c r="IFD566" s="45"/>
      <c r="IFJ566" s="20"/>
      <c r="IFK566" s="20"/>
      <c r="IFL566" s="45"/>
      <c r="IFR566" s="20"/>
      <c r="IFS566" s="20"/>
      <c r="IFT566" s="45"/>
      <c r="IFZ566" s="20"/>
      <c r="IGA566" s="20"/>
      <c r="IGB566" s="45"/>
      <c r="IGH566" s="20"/>
      <c r="IGI566" s="20"/>
      <c r="IGJ566" s="45"/>
      <c r="IGP566" s="20"/>
      <c r="IGQ566" s="20"/>
      <c r="IGR566" s="45"/>
      <c r="IGX566" s="20"/>
      <c r="IGY566" s="20"/>
      <c r="IGZ566" s="45"/>
      <c r="IHF566" s="20"/>
      <c r="IHG566" s="20"/>
      <c r="IHH566" s="45"/>
      <c r="IHN566" s="20"/>
      <c r="IHO566" s="20"/>
      <c r="IHP566" s="45"/>
      <c r="IHV566" s="20"/>
      <c r="IHW566" s="20"/>
      <c r="IHX566" s="45"/>
      <c r="IID566" s="20"/>
      <c r="IIE566" s="20"/>
      <c r="IIF566" s="45"/>
      <c r="IIL566" s="20"/>
      <c r="IIM566" s="20"/>
      <c r="IIN566" s="45"/>
      <c r="IIT566" s="20"/>
      <c r="IIU566" s="20"/>
      <c r="IIV566" s="45"/>
      <c r="IJB566" s="20"/>
      <c r="IJC566" s="20"/>
      <c r="IJD566" s="45"/>
      <c r="IJJ566" s="20"/>
      <c r="IJK566" s="20"/>
      <c r="IJL566" s="45"/>
      <c r="IJR566" s="20"/>
      <c r="IJS566" s="20"/>
      <c r="IJT566" s="45"/>
      <c r="IJZ566" s="20"/>
      <c r="IKA566" s="20"/>
      <c r="IKB566" s="45"/>
      <c r="IKH566" s="20"/>
      <c r="IKI566" s="20"/>
      <c r="IKJ566" s="45"/>
      <c r="IKP566" s="20"/>
      <c r="IKQ566" s="20"/>
      <c r="IKR566" s="45"/>
      <c r="IKX566" s="20"/>
      <c r="IKY566" s="20"/>
      <c r="IKZ566" s="45"/>
      <c r="ILF566" s="20"/>
      <c r="ILG566" s="20"/>
      <c r="ILH566" s="45"/>
      <c r="ILN566" s="20"/>
      <c r="ILO566" s="20"/>
      <c r="ILP566" s="45"/>
      <c r="ILV566" s="20"/>
      <c r="ILW566" s="20"/>
      <c r="ILX566" s="45"/>
      <c r="IMD566" s="20"/>
      <c r="IME566" s="20"/>
      <c r="IMF566" s="45"/>
      <c r="IML566" s="20"/>
      <c r="IMM566" s="20"/>
      <c r="IMN566" s="45"/>
      <c r="IMT566" s="20"/>
      <c r="IMU566" s="20"/>
      <c r="IMV566" s="45"/>
      <c r="INB566" s="20"/>
      <c r="INC566" s="20"/>
      <c r="IND566" s="45"/>
      <c r="INJ566" s="20"/>
      <c r="INK566" s="20"/>
      <c r="INL566" s="45"/>
      <c r="INR566" s="20"/>
      <c r="INS566" s="20"/>
      <c r="INT566" s="45"/>
      <c r="INZ566" s="20"/>
      <c r="IOA566" s="20"/>
      <c r="IOB566" s="45"/>
      <c r="IOH566" s="20"/>
      <c r="IOI566" s="20"/>
      <c r="IOJ566" s="45"/>
      <c r="IOP566" s="20"/>
      <c r="IOQ566" s="20"/>
      <c r="IOR566" s="45"/>
      <c r="IOX566" s="20"/>
      <c r="IOY566" s="20"/>
      <c r="IOZ566" s="45"/>
      <c r="IPF566" s="20"/>
      <c r="IPG566" s="20"/>
      <c r="IPH566" s="45"/>
      <c r="IPN566" s="20"/>
      <c r="IPO566" s="20"/>
      <c r="IPP566" s="45"/>
      <c r="IPV566" s="20"/>
      <c r="IPW566" s="20"/>
      <c r="IPX566" s="45"/>
      <c r="IQD566" s="20"/>
      <c r="IQE566" s="20"/>
      <c r="IQF566" s="45"/>
      <c r="IQL566" s="20"/>
      <c r="IQM566" s="20"/>
      <c r="IQN566" s="45"/>
      <c r="IQT566" s="20"/>
      <c r="IQU566" s="20"/>
      <c r="IQV566" s="45"/>
      <c r="IRB566" s="20"/>
      <c r="IRC566" s="20"/>
      <c r="IRD566" s="45"/>
      <c r="IRJ566" s="20"/>
      <c r="IRK566" s="20"/>
      <c r="IRL566" s="45"/>
      <c r="IRR566" s="20"/>
      <c r="IRS566" s="20"/>
      <c r="IRT566" s="45"/>
      <c r="IRZ566" s="20"/>
      <c r="ISA566" s="20"/>
      <c r="ISB566" s="45"/>
      <c r="ISH566" s="20"/>
      <c r="ISI566" s="20"/>
      <c r="ISJ566" s="45"/>
      <c r="ISP566" s="20"/>
      <c r="ISQ566" s="20"/>
      <c r="ISR566" s="45"/>
      <c r="ISX566" s="20"/>
      <c r="ISY566" s="20"/>
      <c r="ISZ566" s="45"/>
      <c r="ITF566" s="20"/>
      <c r="ITG566" s="20"/>
      <c r="ITH566" s="45"/>
      <c r="ITN566" s="20"/>
      <c r="ITO566" s="20"/>
      <c r="ITP566" s="45"/>
      <c r="ITV566" s="20"/>
      <c r="ITW566" s="20"/>
      <c r="ITX566" s="45"/>
      <c r="IUD566" s="20"/>
      <c r="IUE566" s="20"/>
      <c r="IUF566" s="45"/>
      <c r="IUL566" s="20"/>
      <c r="IUM566" s="20"/>
      <c r="IUN566" s="45"/>
      <c r="IUT566" s="20"/>
      <c r="IUU566" s="20"/>
      <c r="IUV566" s="45"/>
      <c r="IVB566" s="20"/>
      <c r="IVC566" s="20"/>
      <c r="IVD566" s="45"/>
      <c r="IVJ566" s="20"/>
      <c r="IVK566" s="20"/>
      <c r="IVL566" s="45"/>
      <c r="IVR566" s="20"/>
      <c r="IVS566" s="20"/>
      <c r="IVT566" s="45"/>
      <c r="IVZ566" s="20"/>
      <c r="IWA566" s="20"/>
      <c r="IWB566" s="45"/>
      <c r="IWH566" s="20"/>
      <c r="IWI566" s="20"/>
      <c r="IWJ566" s="45"/>
      <c r="IWP566" s="20"/>
      <c r="IWQ566" s="20"/>
      <c r="IWR566" s="45"/>
      <c r="IWX566" s="20"/>
      <c r="IWY566" s="20"/>
      <c r="IWZ566" s="45"/>
      <c r="IXF566" s="20"/>
      <c r="IXG566" s="20"/>
      <c r="IXH566" s="45"/>
      <c r="IXN566" s="20"/>
      <c r="IXO566" s="20"/>
      <c r="IXP566" s="45"/>
      <c r="IXV566" s="20"/>
      <c r="IXW566" s="20"/>
      <c r="IXX566" s="45"/>
      <c r="IYD566" s="20"/>
      <c r="IYE566" s="20"/>
      <c r="IYF566" s="45"/>
      <c r="IYL566" s="20"/>
      <c r="IYM566" s="20"/>
      <c r="IYN566" s="45"/>
      <c r="IYT566" s="20"/>
      <c r="IYU566" s="20"/>
      <c r="IYV566" s="45"/>
      <c r="IZB566" s="20"/>
      <c r="IZC566" s="20"/>
      <c r="IZD566" s="45"/>
      <c r="IZJ566" s="20"/>
      <c r="IZK566" s="20"/>
      <c r="IZL566" s="45"/>
      <c r="IZR566" s="20"/>
      <c r="IZS566" s="20"/>
      <c r="IZT566" s="45"/>
      <c r="IZZ566" s="20"/>
      <c r="JAA566" s="20"/>
      <c r="JAB566" s="45"/>
      <c r="JAH566" s="20"/>
      <c r="JAI566" s="20"/>
      <c r="JAJ566" s="45"/>
      <c r="JAP566" s="20"/>
      <c r="JAQ566" s="20"/>
      <c r="JAR566" s="45"/>
      <c r="JAX566" s="20"/>
      <c r="JAY566" s="20"/>
      <c r="JAZ566" s="45"/>
      <c r="JBF566" s="20"/>
      <c r="JBG566" s="20"/>
      <c r="JBH566" s="45"/>
      <c r="JBN566" s="20"/>
      <c r="JBO566" s="20"/>
      <c r="JBP566" s="45"/>
      <c r="JBV566" s="20"/>
      <c r="JBW566" s="20"/>
      <c r="JBX566" s="45"/>
      <c r="JCD566" s="20"/>
      <c r="JCE566" s="20"/>
      <c r="JCF566" s="45"/>
      <c r="JCL566" s="20"/>
      <c r="JCM566" s="20"/>
      <c r="JCN566" s="45"/>
      <c r="JCT566" s="20"/>
      <c r="JCU566" s="20"/>
      <c r="JCV566" s="45"/>
      <c r="JDB566" s="20"/>
      <c r="JDC566" s="20"/>
      <c r="JDD566" s="45"/>
      <c r="JDJ566" s="20"/>
      <c r="JDK566" s="20"/>
      <c r="JDL566" s="45"/>
      <c r="JDR566" s="20"/>
      <c r="JDS566" s="20"/>
      <c r="JDT566" s="45"/>
      <c r="JDZ566" s="20"/>
      <c r="JEA566" s="20"/>
      <c r="JEB566" s="45"/>
      <c r="JEH566" s="20"/>
      <c r="JEI566" s="20"/>
      <c r="JEJ566" s="45"/>
      <c r="JEP566" s="20"/>
      <c r="JEQ566" s="20"/>
      <c r="JER566" s="45"/>
      <c r="JEX566" s="20"/>
      <c r="JEY566" s="20"/>
      <c r="JEZ566" s="45"/>
      <c r="JFF566" s="20"/>
      <c r="JFG566" s="20"/>
      <c r="JFH566" s="45"/>
      <c r="JFN566" s="20"/>
      <c r="JFO566" s="20"/>
      <c r="JFP566" s="45"/>
      <c r="JFV566" s="20"/>
      <c r="JFW566" s="20"/>
      <c r="JFX566" s="45"/>
      <c r="JGD566" s="20"/>
      <c r="JGE566" s="20"/>
      <c r="JGF566" s="45"/>
      <c r="JGL566" s="20"/>
      <c r="JGM566" s="20"/>
      <c r="JGN566" s="45"/>
      <c r="JGT566" s="20"/>
      <c r="JGU566" s="20"/>
      <c r="JGV566" s="45"/>
      <c r="JHB566" s="20"/>
      <c r="JHC566" s="20"/>
      <c r="JHD566" s="45"/>
      <c r="JHJ566" s="20"/>
      <c r="JHK566" s="20"/>
      <c r="JHL566" s="45"/>
      <c r="JHR566" s="20"/>
      <c r="JHS566" s="20"/>
      <c r="JHT566" s="45"/>
      <c r="JHZ566" s="20"/>
      <c r="JIA566" s="20"/>
      <c r="JIB566" s="45"/>
      <c r="JIH566" s="20"/>
      <c r="JII566" s="20"/>
      <c r="JIJ566" s="45"/>
      <c r="JIP566" s="20"/>
      <c r="JIQ566" s="20"/>
      <c r="JIR566" s="45"/>
      <c r="JIX566" s="20"/>
      <c r="JIY566" s="20"/>
      <c r="JIZ566" s="45"/>
      <c r="JJF566" s="20"/>
      <c r="JJG566" s="20"/>
      <c r="JJH566" s="45"/>
      <c r="JJN566" s="20"/>
      <c r="JJO566" s="20"/>
      <c r="JJP566" s="45"/>
      <c r="JJV566" s="20"/>
      <c r="JJW566" s="20"/>
      <c r="JJX566" s="45"/>
      <c r="JKD566" s="20"/>
      <c r="JKE566" s="20"/>
      <c r="JKF566" s="45"/>
      <c r="JKL566" s="20"/>
      <c r="JKM566" s="20"/>
      <c r="JKN566" s="45"/>
      <c r="JKT566" s="20"/>
      <c r="JKU566" s="20"/>
      <c r="JKV566" s="45"/>
      <c r="JLB566" s="20"/>
      <c r="JLC566" s="20"/>
      <c r="JLD566" s="45"/>
      <c r="JLJ566" s="20"/>
      <c r="JLK566" s="20"/>
      <c r="JLL566" s="45"/>
      <c r="JLR566" s="20"/>
      <c r="JLS566" s="20"/>
      <c r="JLT566" s="45"/>
      <c r="JLZ566" s="20"/>
      <c r="JMA566" s="20"/>
      <c r="JMB566" s="45"/>
      <c r="JMH566" s="20"/>
      <c r="JMI566" s="20"/>
      <c r="JMJ566" s="45"/>
      <c r="JMP566" s="20"/>
      <c r="JMQ566" s="20"/>
      <c r="JMR566" s="45"/>
      <c r="JMX566" s="20"/>
      <c r="JMY566" s="20"/>
      <c r="JMZ566" s="45"/>
      <c r="JNF566" s="20"/>
      <c r="JNG566" s="20"/>
      <c r="JNH566" s="45"/>
      <c r="JNN566" s="20"/>
      <c r="JNO566" s="20"/>
      <c r="JNP566" s="45"/>
      <c r="JNV566" s="20"/>
      <c r="JNW566" s="20"/>
      <c r="JNX566" s="45"/>
      <c r="JOD566" s="20"/>
      <c r="JOE566" s="20"/>
      <c r="JOF566" s="45"/>
      <c r="JOL566" s="20"/>
      <c r="JOM566" s="20"/>
      <c r="JON566" s="45"/>
      <c r="JOT566" s="20"/>
      <c r="JOU566" s="20"/>
      <c r="JOV566" s="45"/>
      <c r="JPB566" s="20"/>
      <c r="JPC566" s="20"/>
      <c r="JPD566" s="45"/>
      <c r="JPJ566" s="20"/>
      <c r="JPK566" s="20"/>
      <c r="JPL566" s="45"/>
      <c r="JPR566" s="20"/>
      <c r="JPS566" s="20"/>
      <c r="JPT566" s="45"/>
      <c r="JPZ566" s="20"/>
      <c r="JQA566" s="20"/>
      <c r="JQB566" s="45"/>
      <c r="JQH566" s="20"/>
      <c r="JQI566" s="20"/>
      <c r="JQJ566" s="45"/>
      <c r="JQP566" s="20"/>
      <c r="JQQ566" s="20"/>
      <c r="JQR566" s="45"/>
      <c r="JQX566" s="20"/>
      <c r="JQY566" s="20"/>
      <c r="JQZ566" s="45"/>
      <c r="JRF566" s="20"/>
      <c r="JRG566" s="20"/>
      <c r="JRH566" s="45"/>
      <c r="JRN566" s="20"/>
      <c r="JRO566" s="20"/>
      <c r="JRP566" s="45"/>
      <c r="JRV566" s="20"/>
      <c r="JRW566" s="20"/>
      <c r="JRX566" s="45"/>
      <c r="JSD566" s="20"/>
      <c r="JSE566" s="20"/>
      <c r="JSF566" s="45"/>
      <c r="JSL566" s="20"/>
      <c r="JSM566" s="20"/>
      <c r="JSN566" s="45"/>
      <c r="JST566" s="20"/>
      <c r="JSU566" s="20"/>
      <c r="JSV566" s="45"/>
      <c r="JTB566" s="20"/>
      <c r="JTC566" s="20"/>
      <c r="JTD566" s="45"/>
      <c r="JTJ566" s="20"/>
      <c r="JTK566" s="20"/>
      <c r="JTL566" s="45"/>
      <c r="JTR566" s="20"/>
      <c r="JTS566" s="20"/>
      <c r="JTT566" s="45"/>
      <c r="JTZ566" s="20"/>
      <c r="JUA566" s="20"/>
      <c r="JUB566" s="45"/>
      <c r="JUH566" s="20"/>
      <c r="JUI566" s="20"/>
      <c r="JUJ566" s="45"/>
      <c r="JUP566" s="20"/>
      <c r="JUQ566" s="20"/>
      <c r="JUR566" s="45"/>
      <c r="JUX566" s="20"/>
      <c r="JUY566" s="20"/>
      <c r="JUZ566" s="45"/>
      <c r="JVF566" s="20"/>
      <c r="JVG566" s="20"/>
      <c r="JVH566" s="45"/>
      <c r="JVN566" s="20"/>
      <c r="JVO566" s="20"/>
      <c r="JVP566" s="45"/>
      <c r="JVV566" s="20"/>
      <c r="JVW566" s="20"/>
      <c r="JVX566" s="45"/>
      <c r="JWD566" s="20"/>
      <c r="JWE566" s="20"/>
      <c r="JWF566" s="45"/>
      <c r="JWL566" s="20"/>
      <c r="JWM566" s="20"/>
      <c r="JWN566" s="45"/>
      <c r="JWT566" s="20"/>
      <c r="JWU566" s="20"/>
      <c r="JWV566" s="45"/>
      <c r="JXB566" s="20"/>
      <c r="JXC566" s="20"/>
      <c r="JXD566" s="45"/>
      <c r="JXJ566" s="20"/>
      <c r="JXK566" s="20"/>
      <c r="JXL566" s="45"/>
      <c r="JXR566" s="20"/>
      <c r="JXS566" s="20"/>
      <c r="JXT566" s="45"/>
      <c r="JXZ566" s="20"/>
      <c r="JYA566" s="20"/>
      <c r="JYB566" s="45"/>
      <c r="JYH566" s="20"/>
      <c r="JYI566" s="20"/>
      <c r="JYJ566" s="45"/>
      <c r="JYP566" s="20"/>
      <c r="JYQ566" s="20"/>
      <c r="JYR566" s="45"/>
      <c r="JYX566" s="20"/>
      <c r="JYY566" s="20"/>
      <c r="JYZ566" s="45"/>
      <c r="JZF566" s="20"/>
      <c r="JZG566" s="20"/>
      <c r="JZH566" s="45"/>
      <c r="JZN566" s="20"/>
      <c r="JZO566" s="20"/>
      <c r="JZP566" s="45"/>
      <c r="JZV566" s="20"/>
      <c r="JZW566" s="20"/>
      <c r="JZX566" s="45"/>
      <c r="KAD566" s="20"/>
      <c r="KAE566" s="20"/>
      <c r="KAF566" s="45"/>
      <c r="KAL566" s="20"/>
      <c r="KAM566" s="20"/>
      <c r="KAN566" s="45"/>
      <c r="KAT566" s="20"/>
      <c r="KAU566" s="20"/>
      <c r="KAV566" s="45"/>
      <c r="KBB566" s="20"/>
      <c r="KBC566" s="20"/>
      <c r="KBD566" s="45"/>
      <c r="KBJ566" s="20"/>
      <c r="KBK566" s="20"/>
      <c r="KBL566" s="45"/>
      <c r="KBR566" s="20"/>
      <c r="KBS566" s="20"/>
      <c r="KBT566" s="45"/>
      <c r="KBZ566" s="20"/>
      <c r="KCA566" s="20"/>
      <c r="KCB566" s="45"/>
      <c r="KCH566" s="20"/>
      <c r="KCI566" s="20"/>
      <c r="KCJ566" s="45"/>
      <c r="KCP566" s="20"/>
      <c r="KCQ566" s="20"/>
      <c r="KCR566" s="45"/>
      <c r="KCX566" s="20"/>
      <c r="KCY566" s="20"/>
      <c r="KCZ566" s="45"/>
      <c r="KDF566" s="20"/>
      <c r="KDG566" s="20"/>
      <c r="KDH566" s="45"/>
      <c r="KDN566" s="20"/>
      <c r="KDO566" s="20"/>
      <c r="KDP566" s="45"/>
      <c r="KDV566" s="20"/>
      <c r="KDW566" s="20"/>
      <c r="KDX566" s="45"/>
      <c r="KED566" s="20"/>
      <c r="KEE566" s="20"/>
      <c r="KEF566" s="45"/>
      <c r="KEL566" s="20"/>
      <c r="KEM566" s="20"/>
      <c r="KEN566" s="45"/>
      <c r="KET566" s="20"/>
      <c r="KEU566" s="20"/>
      <c r="KEV566" s="45"/>
      <c r="KFB566" s="20"/>
      <c r="KFC566" s="20"/>
      <c r="KFD566" s="45"/>
      <c r="KFJ566" s="20"/>
      <c r="KFK566" s="20"/>
      <c r="KFL566" s="45"/>
      <c r="KFR566" s="20"/>
      <c r="KFS566" s="20"/>
      <c r="KFT566" s="45"/>
      <c r="KFZ566" s="20"/>
      <c r="KGA566" s="20"/>
      <c r="KGB566" s="45"/>
      <c r="KGH566" s="20"/>
      <c r="KGI566" s="20"/>
      <c r="KGJ566" s="45"/>
      <c r="KGP566" s="20"/>
      <c r="KGQ566" s="20"/>
      <c r="KGR566" s="45"/>
      <c r="KGX566" s="20"/>
      <c r="KGY566" s="20"/>
      <c r="KGZ566" s="45"/>
      <c r="KHF566" s="20"/>
      <c r="KHG566" s="20"/>
      <c r="KHH566" s="45"/>
      <c r="KHN566" s="20"/>
      <c r="KHO566" s="20"/>
      <c r="KHP566" s="45"/>
      <c r="KHV566" s="20"/>
      <c r="KHW566" s="20"/>
      <c r="KHX566" s="45"/>
      <c r="KID566" s="20"/>
      <c r="KIE566" s="20"/>
      <c r="KIF566" s="45"/>
      <c r="KIL566" s="20"/>
      <c r="KIM566" s="20"/>
      <c r="KIN566" s="45"/>
      <c r="KIT566" s="20"/>
      <c r="KIU566" s="20"/>
      <c r="KIV566" s="45"/>
      <c r="KJB566" s="20"/>
      <c r="KJC566" s="20"/>
      <c r="KJD566" s="45"/>
      <c r="KJJ566" s="20"/>
      <c r="KJK566" s="20"/>
      <c r="KJL566" s="45"/>
      <c r="KJR566" s="20"/>
      <c r="KJS566" s="20"/>
      <c r="KJT566" s="45"/>
      <c r="KJZ566" s="20"/>
      <c r="KKA566" s="20"/>
      <c r="KKB566" s="45"/>
      <c r="KKH566" s="20"/>
      <c r="KKI566" s="20"/>
      <c r="KKJ566" s="45"/>
      <c r="KKP566" s="20"/>
      <c r="KKQ566" s="20"/>
      <c r="KKR566" s="45"/>
      <c r="KKX566" s="20"/>
      <c r="KKY566" s="20"/>
      <c r="KKZ566" s="45"/>
      <c r="KLF566" s="20"/>
      <c r="KLG566" s="20"/>
      <c r="KLH566" s="45"/>
      <c r="KLN566" s="20"/>
      <c r="KLO566" s="20"/>
      <c r="KLP566" s="45"/>
      <c r="KLV566" s="20"/>
      <c r="KLW566" s="20"/>
      <c r="KLX566" s="45"/>
      <c r="KMD566" s="20"/>
      <c r="KME566" s="20"/>
      <c r="KMF566" s="45"/>
      <c r="KML566" s="20"/>
      <c r="KMM566" s="20"/>
      <c r="KMN566" s="45"/>
      <c r="KMT566" s="20"/>
      <c r="KMU566" s="20"/>
      <c r="KMV566" s="45"/>
      <c r="KNB566" s="20"/>
      <c r="KNC566" s="20"/>
      <c r="KND566" s="45"/>
      <c r="KNJ566" s="20"/>
      <c r="KNK566" s="20"/>
      <c r="KNL566" s="45"/>
      <c r="KNR566" s="20"/>
      <c r="KNS566" s="20"/>
      <c r="KNT566" s="45"/>
      <c r="KNZ566" s="20"/>
      <c r="KOA566" s="20"/>
      <c r="KOB566" s="45"/>
      <c r="KOH566" s="20"/>
      <c r="KOI566" s="20"/>
      <c r="KOJ566" s="45"/>
      <c r="KOP566" s="20"/>
      <c r="KOQ566" s="20"/>
      <c r="KOR566" s="45"/>
      <c r="KOX566" s="20"/>
      <c r="KOY566" s="20"/>
      <c r="KOZ566" s="45"/>
      <c r="KPF566" s="20"/>
      <c r="KPG566" s="20"/>
      <c r="KPH566" s="45"/>
      <c r="KPN566" s="20"/>
      <c r="KPO566" s="20"/>
      <c r="KPP566" s="45"/>
      <c r="KPV566" s="20"/>
      <c r="KPW566" s="20"/>
      <c r="KPX566" s="45"/>
      <c r="KQD566" s="20"/>
      <c r="KQE566" s="20"/>
      <c r="KQF566" s="45"/>
      <c r="KQL566" s="20"/>
      <c r="KQM566" s="20"/>
      <c r="KQN566" s="45"/>
      <c r="KQT566" s="20"/>
      <c r="KQU566" s="20"/>
      <c r="KQV566" s="45"/>
      <c r="KRB566" s="20"/>
      <c r="KRC566" s="20"/>
      <c r="KRD566" s="45"/>
      <c r="KRJ566" s="20"/>
      <c r="KRK566" s="20"/>
      <c r="KRL566" s="45"/>
      <c r="KRR566" s="20"/>
      <c r="KRS566" s="20"/>
      <c r="KRT566" s="45"/>
      <c r="KRZ566" s="20"/>
      <c r="KSA566" s="20"/>
      <c r="KSB566" s="45"/>
      <c r="KSH566" s="20"/>
      <c r="KSI566" s="20"/>
      <c r="KSJ566" s="45"/>
      <c r="KSP566" s="20"/>
      <c r="KSQ566" s="20"/>
      <c r="KSR566" s="45"/>
      <c r="KSX566" s="20"/>
      <c r="KSY566" s="20"/>
      <c r="KSZ566" s="45"/>
      <c r="KTF566" s="20"/>
      <c r="KTG566" s="20"/>
      <c r="KTH566" s="45"/>
      <c r="KTN566" s="20"/>
      <c r="KTO566" s="20"/>
      <c r="KTP566" s="45"/>
      <c r="KTV566" s="20"/>
      <c r="KTW566" s="20"/>
      <c r="KTX566" s="45"/>
      <c r="KUD566" s="20"/>
      <c r="KUE566" s="20"/>
      <c r="KUF566" s="45"/>
      <c r="KUL566" s="20"/>
      <c r="KUM566" s="20"/>
      <c r="KUN566" s="45"/>
      <c r="KUT566" s="20"/>
      <c r="KUU566" s="20"/>
      <c r="KUV566" s="45"/>
      <c r="KVB566" s="20"/>
      <c r="KVC566" s="20"/>
      <c r="KVD566" s="45"/>
      <c r="KVJ566" s="20"/>
      <c r="KVK566" s="20"/>
      <c r="KVL566" s="45"/>
      <c r="KVR566" s="20"/>
      <c r="KVS566" s="20"/>
      <c r="KVT566" s="45"/>
      <c r="KVZ566" s="20"/>
      <c r="KWA566" s="20"/>
      <c r="KWB566" s="45"/>
      <c r="KWH566" s="20"/>
      <c r="KWI566" s="20"/>
      <c r="KWJ566" s="45"/>
      <c r="KWP566" s="20"/>
      <c r="KWQ566" s="20"/>
      <c r="KWR566" s="45"/>
      <c r="KWX566" s="20"/>
      <c r="KWY566" s="20"/>
      <c r="KWZ566" s="45"/>
      <c r="KXF566" s="20"/>
      <c r="KXG566" s="20"/>
      <c r="KXH566" s="45"/>
      <c r="KXN566" s="20"/>
      <c r="KXO566" s="20"/>
      <c r="KXP566" s="45"/>
      <c r="KXV566" s="20"/>
      <c r="KXW566" s="20"/>
      <c r="KXX566" s="45"/>
      <c r="KYD566" s="20"/>
      <c r="KYE566" s="20"/>
      <c r="KYF566" s="45"/>
      <c r="KYL566" s="20"/>
      <c r="KYM566" s="20"/>
      <c r="KYN566" s="45"/>
      <c r="KYT566" s="20"/>
      <c r="KYU566" s="20"/>
      <c r="KYV566" s="45"/>
      <c r="KZB566" s="20"/>
      <c r="KZC566" s="20"/>
      <c r="KZD566" s="45"/>
      <c r="KZJ566" s="20"/>
      <c r="KZK566" s="20"/>
      <c r="KZL566" s="45"/>
      <c r="KZR566" s="20"/>
      <c r="KZS566" s="20"/>
      <c r="KZT566" s="45"/>
      <c r="KZZ566" s="20"/>
      <c r="LAA566" s="20"/>
      <c r="LAB566" s="45"/>
      <c r="LAH566" s="20"/>
      <c r="LAI566" s="20"/>
      <c r="LAJ566" s="45"/>
      <c r="LAP566" s="20"/>
      <c r="LAQ566" s="20"/>
      <c r="LAR566" s="45"/>
      <c r="LAX566" s="20"/>
      <c r="LAY566" s="20"/>
      <c r="LAZ566" s="45"/>
      <c r="LBF566" s="20"/>
      <c r="LBG566" s="20"/>
      <c r="LBH566" s="45"/>
      <c r="LBN566" s="20"/>
      <c r="LBO566" s="20"/>
      <c r="LBP566" s="45"/>
      <c r="LBV566" s="20"/>
      <c r="LBW566" s="20"/>
      <c r="LBX566" s="45"/>
      <c r="LCD566" s="20"/>
      <c r="LCE566" s="20"/>
      <c r="LCF566" s="45"/>
      <c r="LCL566" s="20"/>
      <c r="LCM566" s="20"/>
      <c r="LCN566" s="45"/>
      <c r="LCT566" s="20"/>
      <c r="LCU566" s="20"/>
      <c r="LCV566" s="45"/>
      <c r="LDB566" s="20"/>
      <c r="LDC566" s="20"/>
      <c r="LDD566" s="45"/>
      <c r="LDJ566" s="20"/>
      <c r="LDK566" s="20"/>
      <c r="LDL566" s="45"/>
      <c r="LDR566" s="20"/>
      <c r="LDS566" s="20"/>
      <c r="LDT566" s="45"/>
      <c r="LDZ566" s="20"/>
      <c r="LEA566" s="20"/>
      <c r="LEB566" s="45"/>
      <c r="LEH566" s="20"/>
      <c r="LEI566" s="20"/>
      <c r="LEJ566" s="45"/>
      <c r="LEP566" s="20"/>
      <c r="LEQ566" s="20"/>
      <c r="LER566" s="45"/>
      <c r="LEX566" s="20"/>
      <c r="LEY566" s="20"/>
      <c r="LEZ566" s="45"/>
      <c r="LFF566" s="20"/>
      <c r="LFG566" s="20"/>
      <c r="LFH566" s="45"/>
      <c r="LFN566" s="20"/>
      <c r="LFO566" s="20"/>
      <c r="LFP566" s="45"/>
      <c r="LFV566" s="20"/>
      <c r="LFW566" s="20"/>
      <c r="LFX566" s="45"/>
      <c r="LGD566" s="20"/>
      <c r="LGE566" s="20"/>
      <c r="LGF566" s="45"/>
      <c r="LGL566" s="20"/>
      <c r="LGM566" s="20"/>
      <c r="LGN566" s="45"/>
      <c r="LGT566" s="20"/>
      <c r="LGU566" s="20"/>
      <c r="LGV566" s="45"/>
      <c r="LHB566" s="20"/>
      <c r="LHC566" s="20"/>
      <c r="LHD566" s="45"/>
      <c r="LHJ566" s="20"/>
      <c r="LHK566" s="20"/>
      <c r="LHL566" s="45"/>
      <c r="LHR566" s="20"/>
      <c r="LHS566" s="20"/>
      <c r="LHT566" s="45"/>
      <c r="LHZ566" s="20"/>
      <c r="LIA566" s="20"/>
      <c r="LIB566" s="45"/>
      <c r="LIH566" s="20"/>
      <c r="LII566" s="20"/>
      <c r="LIJ566" s="45"/>
      <c r="LIP566" s="20"/>
      <c r="LIQ566" s="20"/>
      <c r="LIR566" s="45"/>
      <c r="LIX566" s="20"/>
      <c r="LIY566" s="20"/>
      <c r="LIZ566" s="45"/>
      <c r="LJF566" s="20"/>
      <c r="LJG566" s="20"/>
      <c r="LJH566" s="45"/>
      <c r="LJN566" s="20"/>
      <c r="LJO566" s="20"/>
      <c r="LJP566" s="45"/>
      <c r="LJV566" s="20"/>
      <c r="LJW566" s="20"/>
      <c r="LJX566" s="45"/>
      <c r="LKD566" s="20"/>
      <c r="LKE566" s="20"/>
      <c r="LKF566" s="45"/>
      <c r="LKL566" s="20"/>
      <c r="LKM566" s="20"/>
      <c r="LKN566" s="45"/>
      <c r="LKT566" s="20"/>
      <c r="LKU566" s="20"/>
      <c r="LKV566" s="45"/>
      <c r="LLB566" s="20"/>
      <c r="LLC566" s="20"/>
      <c r="LLD566" s="45"/>
      <c r="LLJ566" s="20"/>
      <c r="LLK566" s="20"/>
      <c r="LLL566" s="45"/>
      <c r="LLR566" s="20"/>
      <c r="LLS566" s="20"/>
      <c r="LLT566" s="45"/>
      <c r="LLZ566" s="20"/>
      <c r="LMA566" s="20"/>
      <c r="LMB566" s="45"/>
      <c r="LMH566" s="20"/>
      <c r="LMI566" s="20"/>
      <c r="LMJ566" s="45"/>
      <c r="LMP566" s="20"/>
      <c r="LMQ566" s="20"/>
      <c r="LMR566" s="45"/>
      <c r="LMX566" s="20"/>
      <c r="LMY566" s="20"/>
      <c r="LMZ566" s="45"/>
      <c r="LNF566" s="20"/>
      <c r="LNG566" s="20"/>
      <c r="LNH566" s="45"/>
      <c r="LNN566" s="20"/>
      <c r="LNO566" s="20"/>
      <c r="LNP566" s="45"/>
      <c r="LNV566" s="20"/>
      <c r="LNW566" s="20"/>
      <c r="LNX566" s="45"/>
      <c r="LOD566" s="20"/>
      <c r="LOE566" s="20"/>
      <c r="LOF566" s="45"/>
      <c r="LOL566" s="20"/>
      <c r="LOM566" s="20"/>
      <c r="LON566" s="45"/>
      <c r="LOT566" s="20"/>
      <c r="LOU566" s="20"/>
      <c r="LOV566" s="45"/>
      <c r="LPB566" s="20"/>
      <c r="LPC566" s="20"/>
      <c r="LPD566" s="45"/>
      <c r="LPJ566" s="20"/>
      <c r="LPK566" s="20"/>
      <c r="LPL566" s="45"/>
      <c r="LPR566" s="20"/>
      <c r="LPS566" s="20"/>
      <c r="LPT566" s="45"/>
      <c r="LPZ566" s="20"/>
      <c r="LQA566" s="20"/>
      <c r="LQB566" s="45"/>
      <c r="LQH566" s="20"/>
      <c r="LQI566" s="20"/>
      <c r="LQJ566" s="45"/>
      <c r="LQP566" s="20"/>
      <c r="LQQ566" s="20"/>
      <c r="LQR566" s="45"/>
      <c r="LQX566" s="20"/>
      <c r="LQY566" s="20"/>
      <c r="LQZ566" s="45"/>
      <c r="LRF566" s="20"/>
      <c r="LRG566" s="20"/>
      <c r="LRH566" s="45"/>
      <c r="LRN566" s="20"/>
      <c r="LRO566" s="20"/>
      <c r="LRP566" s="45"/>
      <c r="LRV566" s="20"/>
      <c r="LRW566" s="20"/>
      <c r="LRX566" s="45"/>
      <c r="LSD566" s="20"/>
      <c r="LSE566" s="20"/>
      <c r="LSF566" s="45"/>
      <c r="LSL566" s="20"/>
      <c r="LSM566" s="20"/>
      <c r="LSN566" s="45"/>
      <c r="LST566" s="20"/>
      <c r="LSU566" s="20"/>
      <c r="LSV566" s="45"/>
      <c r="LTB566" s="20"/>
      <c r="LTC566" s="20"/>
      <c r="LTD566" s="45"/>
      <c r="LTJ566" s="20"/>
      <c r="LTK566" s="20"/>
      <c r="LTL566" s="45"/>
      <c r="LTR566" s="20"/>
      <c r="LTS566" s="20"/>
      <c r="LTT566" s="45"/>
      <c r="LTZ566" s="20"/>
      <c r="LUA566" s="20"/>
      <c r="LUB566" s="45"/>
      <c r="LUH566" s="20"/>
      <c r="LUI566" s="20"/>
      <c r="LUJ566" s="45"/>
      <c r="LUP566" s="20"/>
      <c r="LUQ566" s="20"/>
      <c r="LUR566" s="45"/>
      <c r="LUX566" s="20"/>
      <c r="LUY566" s="20"/>
      <c r="LUZ566" s="45"/>
      <c r="LVF566" s="20"/>
      <c r="LVG566" s="20"/>
      <c r="LVH566" s="45"/>
      <c r="LVN566" s="20"/>
      <c r="LVO566" s="20"/>
      <c r="LVP566" s="45"/>
      <c r="LVV566" s="20"/>
      <c r="LVW566" s="20"/>
      <c r="LVX566" s="45"/>
      <c r="LWD566" s="20"/>
      <c r="LWE566" s="20"/>
      <c r="LWF566" s="45"/>
      <c r="LWL566" s="20"/>
      <c r="LWM566" s="20"/>
      <c r="LWN566" s="45"/>
      <c r="LWT566" s="20"/>
      <c r="LWU566" s="20"/>
      <c r="LWV566" s="45"/>
      <c r="LXB566" s="20"/>
      <c r="LXC566" s="20"/>
      <c r="LXD566" s="45"/>
      <c r="LXJ566" s="20"/>
      <c r="LXK566" s="20"/>
      <c r="LXL566" s="45"/>
      <c r="LXR566" s="20"/>
      <c r="LXS566" s="20"/>
      <c r="LXT566" s="45"/>
      <c r="LXZ566" s="20"/>
      <c r="LYA566" s="20"/>
      <c r="LYB566" s="45"/>
      <c r="LYH566" s="20"/>
      <c r="LYI566" s="20"/>
      <c r="LYJ566" s="45"/>
      <c r="LYP566" s="20"/>
      <c r="LYQ566" s="20"/>
      <c r="LYR566" s="45"/>
      <c r="LYX566" s="20"/>
      <c r="LYY566" s="20"/>
      <c r="LYZ566" s="45"/>
      <c r="LZF566" s="20"/>
      <c r="LZG566" s="20"/>
      <c r="LZH566" s="45"/>
      <c r="LZN566" s="20"/>
      <c r="LZO566" s="20"/>
      <c r="LZP566" s="45"/>
      <c r="LZV566" s="20"/>
      <c r="LZW566" s="20"/>
      <c r="LZX566" s="45"/>
      <c r="MAD566" s="20"/>
      <c r="MAE566" s="20"/>
      <c r="MAF566" s="45"/>
      <c r="MAL566" s="20"/>
      <c r="MAM566" s="20"/>
      <c r="MAN566" s="45"/>
      <c r="MAT566" s="20"/>
      <c r="MAU566" s="20"/>
      <c r="MAV566" s="45"/>
      <c r="MBB566" s="20"/>
      <c r="MBC566" s="20"/>
      <c r="MBD566" s="45"/>
      <c r="MBJ566" s="20"/>
      <c r="MBK566" s="20"/>
      <c r="MBL566" s="45"/>
      <c r="MBR566" s="20"/>
      <c r="MBS566" s="20"/>
      <c r="MBT566" s="45"/>
      <c r="MBZ566" s="20"/>
      <c r="MCA566" s="20"/>
      <c r="MCB566" s="45"/>
      <c r="MCH566" s="20"/>
      <c r="MCI566" s="20"/>
      <c r="MCJ566" s="45"/>
      <c r="MCP566" s="20"/>
      <c r="MCQ566" s="20"/>
      <c r="MCR566" s="45"/>
      <c r="MCX566" s="20"/>
      <c r="MCY566" s="20"/>
      <c r="MCZ566" s="45"/>
      <c r="MDF566" s="20"/>
      <c r="MDG566" s="20"/>
      <c r="MDH566" s="45"/>
      <c r="MDN566" s="20"/>
      <c r="MDO566" s="20"/>
      <c r="MDP566" s="45"/>
      <c r="MDV566" s="20"/>
      <c r="MDW566" s="20"/>
      <c r="MDX566" s="45"/>
      <c r="MED566" s="20"/>
      <c r="MEE566" s="20"/>
      <c r="MEF566" s="45"/>
      <c r="MEL566" s="20"/>
      <c r="MEM566" s="20"/>
      <c r="MEN566" s="45"/>
      <c r="MET566" s="20"/>
      <c r="MEU566" s="20"/>
      <c r="MEV566" s="45"/>
      <c r="MFB566" s="20"/>
      <c r="MFC566" s="20"/>
      <c r="MFD566" s="45"/>
      <c r="MFJ566" s="20"/>
      <c r="MFK566" s="20"/>
      <c r="MFL566" s="45"/>
      <c r="MFR566" s="20"/>
      <c r="MFS566" s="20"/>
      <c r="MFT566" s="45"/>
      <c r="MFZ566" s="20"/>
      <c r="MGA566" s="20"/>
      <c r="MGB566" s="45"/>
      <c r="MGH566" s="20"/>
      <c r="MGI566" s="20"/>
      <c r="MGJ566" s="45"/>
      <c r="MGP566" s="20"/>
      <c r="MGQ566" s="20"/>
      <c r="MGR566" s="45"/>
      <c r="MGX566" s="20"/>
      <c r="MGY566" s="20"/>
      <c r="MGZ566" s="45"/>
      <c r="MHF566" s="20"/>
      <c r="MHG566" s="20"/>
      <c r="MHH566" s="45"/>
      <c r="MHN566" s="20"/>
      <c r="MHO566" s="20"/>
      <c r="MHP566" s="45"/>
      <c r="MHV566" s="20"/>
      <c r="MHW566" s="20"/>
      <c r="MHX566" s="45"/>
      <c r="MID566" s="20"/>
      <c r="MIE566" s="20"/>
      <c r="MIF566" s="45"/>
      <c r="MIL566" s="20"/>
      <c r="MIM566" s="20"/>
      <c r="MIN566" s="45"/>
      <c r="MIT566" s="20"/>
      <c r="MIU566" s="20"/>
      <c r="MIV566" s="45"/>
      <c r="MJB566" s="20"/>
      <c r="MJC566" s="20"/>
      <c r="MJD566" s="45"/>
      <c r="MJJ566" s="20"/>
      <c r="MJK566" s="20"/>
      <c r="MJL566" s="45"/>
      <c r="MJR566" s="20"/>
      <c r="MJS566" s="20"/>
      <c r="MJT566" s="45"/>
      <c r="MJZ566" s="20"/>
      <c r="MKA566" s="20"/>
      <c r="MKB566" s="45"/>
      <c r="MKH566" s="20"/>
      <c r="MKI566" s="20"/>
      <c r="MKJ566" s="45"/>
      <c r="MKP566" s="20"/>
      <c r="MKQ566" s="20"/>
      <c r="MKR566" s="45"/>
      <c r="MKX566" s="20"/>
      <c r="MKY566" s="20"/>
      <c r="MKZ566" s="45"/>
      <c r="MLF566" s="20"/>
      <c r="MLG566" s="20"/>
      <c r="MLH566" s="45"/>
      <c r="MLN566" s="20"/>
      <c r="MLO566" s="20"/>
      <c r="MLP566" s="45"/>
      <c r="MLV566" s="20"/>
      <c r="MLW566" s="20"/>
      <c r="MLX566" s="45"/>
      <c r="MMD566" s="20"/>
      <c r="MME566" s="20"/>
      <c r="MMF566" s="45"/>
      <c r="MML566" s="20"/>
      <c r="MMM566" s="20"/>
      <c r="MMN566" s="45"/>
      <c r="MMT566" s="20"/>
      <c r="MMU566" s="20"/>
      <c r="MMV566" s="45"/>
      <c r="MNB566" s="20"/>
      <c r="MNC566" s="20"/>
      <c r="MND566" s="45"/>
      <c r="MNJ566" s="20"/>
      <c r="MNK566" s="20"/>
      <c r="MNL566" s="45"/>
      <c r="MNR566" s="20"/>
      <c r="MNS566" s="20"/>
      <c r="MNT566" s="45"/>
      <c r="MNZ566" s="20"/>
      <c r="MOA566" s="20"/>
      <c r="MOB566" s="45"/>
      <c r="MOH566" s="20"/>
      <c r="MOI566" s="20"/>
      <c r="MOJ566" s="45"/>
      <c r="MOP566" s="20"/>
      <c r="MOQ566" s="20"/>
      <c r="MOR566" s="45"/>
      <c r="MOX566" s="20"/>
      <c r="MOY566" s="20"/>
      <c r="MOZ566" s="45"/>
      <c r="MPF566" s="20"/>
      <c r="MPG566" s="20"/>
      <c r="MPH566" s="45"/>
      <c r="MPN566" s="20"/>
      <c r="MPO566" s="20"/>
      <c r="MPP566" s="45"/>
      <c r="MPV566" s="20"/>
      <c r="MPW566" s="20"/>
      <c r="MPX566" s="45"/>
      <c r="MQD566" s="20"/>
      <c r="MQE566" s="20"/>
      <c r="MQF566" s="45"/>
      <c r="MQL566" s="20"/>
      <c r="MQM566" s="20"/>
      <c r="MQN566" s="45"/>
      <c r="MQT566" s="20"/>
      <c r="MQU566" s="20"/>
      <c r="MQV566" s="45"/>
      <c r="MRB566" s="20"/>
      <c r="MRC566" s="20"/>
      <c r="MRD566" s="45"/>
      <c r="MRJ566" s="20"/>
      <c r="MRK566" s="20"/>
      <c r="MRL566" s="45"/>
      <c r="MRR566" s="20"/>
      <c r="MRS566" s="20"/>
      <c r="MRT566" s="45"/>
      <c r="MRZ566" s="20"/>
      <c r="MSA566" s="20"/>
      <c r="MSB566" s="45"/>
      <c r="MSH566" s="20"/>
      <c r="MSI566" s="20"/>
      <c r="MSJ566" s="45"/>
      <c r="MSP566" s="20"/>
      <c r="MSQ566" s="20"/>
      <c r="MSR566" s="45"/>
      <c r="MSX566" s="20"/>
      <c r="MSY566" s="20"/>
      <c r="MSZ566" s="45"/>
      <c r="MTF566" s="20"/>
      <c r="MTG566" s="20"/>
      <c r="MTH566" s="45"/>
      <c r="MTN566" s="20"/>
      <c r="MTO566" s="20"/>
      <c r="MTP566" s="45"/>
      <c r="MTV566" s="20"/>
      <c r="MTW566" s="20"/>
      <c r="MTX566" s="45"/>
      <c r="MUD566" s="20"/>
      <c r="MUE566" s="20"/>
      <c r="MUF566" s="45"/>
      <c r="MUL566" s="20"/>
      <c r="MUM566" s="20"/>
      <c r="MUN566" s="45"/>
      <c r="MUT566" s="20"/>
      <c r="MUU566" s="20"/>
      <c r="MUV566" s="45"/>
      <c r="MVB566" s="20"/>
      <c r="MVC566" s="20"/>
      <c r="MVD566" s="45"/>
      <c r="MVJ566" s="20"/>
      <c r="MVK566" s="20"/>
      <c r="MVL566" s="45"/>
      <c r="MVR566" s="20"/>
      <c r="MVS566" s="20"/>
      <c r="MVT566" s="45"/>
      <c r="MVZ566" s="20"/>
      <c r="MWA566" s="20"/>
      <c r="MWB566" s="45"/>
      <c r="MWH566" s="20"/>
      <c r="MWI566" s="20"/>
      <c r="MWJ566" s="45"/>
      <c r="MWP566" s="20"/>
      <c r="MWQ566" s="20"/>
      <c r="MWR566" s="45"/>
      <c r="MWX566" s="20"/>
      <c r="MWY566" s="20"/>
      <c r="MWZ566" s="45"/>
      <c r="MXF566" s="20"/>
      <c r="MXG566" s="20"/>
      <c r="MXH566" s="45"/>
      <c r="MXN566" s="20"/>
      <c r="MXO566" s="20"/>
      <c r="MXP566" s="45"/>
      <c r="MXV566" s="20"/>
      <c r="MXW566" s="20"/>
      <c r="MXX566" s="45"/>
      <c r="MYD566" s="20"/>
      <c r="MYE566" s="20"/>
      <c r="MYF566" s="45"/>
      <c r="MYL566" s="20"/>
      <c r="MYM566" s="20"/>
      <c r="MYN566" s="45"/>
      <c r="MYT566" s="20"/>
      <c r="MYU566" s="20"/>
      <c r="MYV566" s="45"/>
      <c r="MZB566" s="20"/>
      <c r="MZC566" s="20"/>
      <c r="MZD566" s="45"/>
      <c r="MZJ566" s="20"/>
      <c r="MZK566" s="20"/>
      <c r="MZL566" s="45"/>
      <c r="MZR566" s="20"/>
      <c r="MZS566" s="20"/>
      <c r="MZT566" s="45"/>
      <c r="MZZ566" s="20"/>
      <c r="NAA566" s="20"/>
      <c r="NAB566" s="45"/>
      <c r="NAH566" s="20"/>
      <c r="NAI566" s="20"/>
      <c r="NAJ566" s="45"/>
      <c r="NAP566" s="20"/>
      <c r="NAQ566" s="20"/>
      <c r="NAR566" s="45"/>
      <c r="NAX566" s="20"/>
      <c r="NAY566" s="20"/>
      <c r="NAZ566" s="45"/>
      <c r="NBF566" s="20"/>
      <c r="NBG566" s="20"/>
      <c r="NBH566" s="45"/>
      <c r="NBN566" s="20"/>
      <c r="NBO566" s="20"/>
      <c r="NBP566" s="45"/>
      <c r="NBV566" s="20"/>
      <c r="NBW566" s="20"/>
      <c r="NBX566" s="45"/>
      <c r="NCD566" s="20"/>
      <c r="NCE566" s="20"/>
      <c r="NCF566" s="45"/>
      <c r="NCL566" s="20"/>
      <c r="NCM566" s="20"/>
      <c r="NCN566" s="45"/>
      <c r="NCT566" s="20"/>
      <c r="NCU566" s="20"/>
      <c r="NCV566" s="45"/>
      <c r="NDB566" s="20"/>
      <c r="NDC566" s="20"/>
      <c r="NDD566" s="45"/>
      <c r="NDJ566" s="20"/>
      <c r="NDK566" s="20"/>
      <c r="NDL566" s="45"/>
      <c r="NDR566" s="20"/>
      <c r="NDS566" s="20"/>
      <c r="NDT566" s="45"/>
      <c r="NDZ566" s="20"/>
      <c r="NEA566" s="20"/>
      <c r="NEB566" s="45"/>
      <c r="NEH566" s="20"/>
      <c r="NEI566" s="20"/>
      <c r="NEJ566" s="45"/>
      <c r="NEP566" s="20"/>
      <c r="NEQ566" s="20"/>
      <c r="NER566" s="45"/>
      <c r="NEX566" s="20"/>
      <c r="NEY566" s="20"/>
      <c r="NEZ566" s="45"/>
      <c r="NFF566" s="20"/>
      <c r="NFG566" s="20"/>
      <c r="NFH566" s="45"/>
      <c r="NFN566" s="20"/>
      <c r="NFO566" s="20"/>
      <c r="NFP566" s="45"/>
      <c r="NFV566" s="20"/>
      <c r="NFW566" s="20"/>
      <c r="NFX566" s="45"/>
      <c r="NGD566" s="20"/>
      <c r="NGE566" s="20"/>
      <c r="NGF566" s="45"/>
      <c r="NGL566" s="20"/>
      <c r="NGM566" s="20"/>
      <c r="NGN566" s="45"/>
      <c r="NGT566" s="20"/>
      <c r="NGU566" s="20"/>
      <c r="NGV566" s="45"/>
      <c r="NHB566" s="20"/>
      <c r="NHC566" s="20"/>
      <c r="NHD566" s="45"/>
      <c r="NHJ566" s="20"/>
      <c r="NHK566" s="20"/>
      <c r="NHL566" s="45"/>
      <c r="NHR566" s="20"/>
      <c r="NHS566" s="20"/>
      <c r="NHT566" s="45"/>
      <c r="NHZ566" s="20"/>
      <c r="NIA566" s="20"/>
      <c r="NIB566" s="45"/>
      <c r="NIH566" s="20"/>
      <c r="NII566" s="20"/>
      <c r="NIJ566" s="45"/>
      <c r="NIP566" s="20"/>
      <c r="NIQ566" s="20"/>
      <c r="NIR566" s="45"/>
      <c r="NIX566" s="20"/>
      <c r="NIY566" s="20"/>
      <c r="NIZ566" s="45"/>
      <c r="NJF566" s="20"/>
      <c r="NJG566" s="20"/>
      <c r="NJH566" s="45"/>
      <c r="NJN566" s="20"/>
      <c r="NJO566" s="20"/>
      <c r="NJP566" s="45"/>
      <c r="NJV566" s="20"/>
      <c r="NJW566" s="20"/>
      <c r="NJX566" s="45"/>
      <c r="NKD566" s="20"/>
      <c r="NKE566" s="20"/>
      <c r="NKF566" s="45"/>
      <c r="NKL566" s="20"/>
      <c r="NKM566" s="20"/>
      <c r="NKN566" s="45"/>
      <c r="NKT566" s="20"/>
      <c r="NKU566" s="20"/>
      <c r="NKV566" s="45"/>
      <c r="NLB566" s="20"/>
      <c r="NLC566" s="20"/>
      <c r="NLD566" s="45"/>
      <c r="NLJ566" s="20"/>
      <c r="NLK566" s="20"/>
      <c r="NLL566" s="45"/>
      <c r="NLR566" s="20"/>
      <c r="NLS566" s="20"/>
      <c r="NLT566" s="45"/>
      <c r="NLZ566" s="20"/>
      <c r="NMA566" s="20"/>
      <c r="NMB566" s="45"/>
      <c r="NMH566" s="20"/>
      <c r="NMI566" s="20"/>
      <c r="NMJ566" s="45"/>
      <c r="NMP566" s="20"/>
      <c r="NMQ566" s="20"/>
      <c r="NMR566" s="45"/>
      <c r="NMX566" s="20"/>
      <c r="NMY566" s="20"/>
      <c r="NMZ566" s="45"/>
      <c r="NNF566" s="20"/>
      <c r="NNG566" s="20"/>
      <c r="NNH566" s="45"/>
      <c r="NNN566" s="20"/>
      <c r="NNO566" s="20"/>
      <c r="NNP566" s="45"/>
      <c r="NNV566" s="20"/>
      <c r="NNW566" s="20"/>
      <c r="NNX566" s="45"/>
      <c r="NOD566" s="20"/>
      <c r="NOE566" s="20"/>
      <c r="NOF566" s="45"/>
      <c r="NOL566" s="20"/>
      <c r="NOM566" s="20"/>
      <c r="NON566" s="45"/>
      <c r="NOT566" s="20"/>
      <c r="NOU566" s="20"/>
      <c r="NOV566" s="45"/>
      <c r="NPB566" s="20"/>
      <c r="NPC566" s="20"/>
      <c r="NPD566" s="45"/>
      <c r="NPJ566" s="20"/>
      <c r="NPK566" s="20"/>
      <c r="NPL566" s="45"/>
      <c r="NPR566" s="20"/>
      <c r="NPS566" s="20"/>
      <c r="NPT566" s="45"/>
      <c r="NPZ566" s="20"/>
      <c r="NQA566" s="20"/>
      <c r="NQB566" s="45"/>
      <c r="NQH566" s="20"/>
      <c r="NQI566" s="20"/>
      <c r="NQJ566" s="45"/>
      <c r="NQP566" s="20"/>
      <c r="NQQ566" s="20"/>
      <c r="NQR566" s="45"/>
      <c r="NQX566" s="20"/>
      <c r="NQY566" s="20"/>
      <c r="NQZ566" s="45"/>
      <c r="NRF566" s="20"/>
      <c r="NRG566" s="20"/>
      <c r="NRH566" s="45"/>
      <c r="NRN566" s="20"/>
      <c r="NRO566" s="20"/>
      <c r="NRP566" s="45"/>
      <c r="NRV566" s="20"/>
      <c r="NRW566" s="20"/>
      <c r="NRX566" s="45"/>
      <c r="NSD566" s="20"/>
      <c r="NSE566" s="20"/>
      <c r="NSF566" s="45"/>
      <c r="NSL566" s="20"/>
      <c r="NSM566" s="20"/>
      <c r="NSN566" s="45"/>
      <c r="NST566" s="20"/>
      <c r="NSU566" s="20"/>
      <c r="NSV566" s="45"/>
      <c r="NTB566" s="20"/>
      <c r="NTC566" s="20"/>
      <c r="NTD566" s="45"/>
      <c r="NTJ566" s="20"/>
      <c r="NTK566" s="20"/>
      <c r="NTL566" s="45"/>
      <c r="NTR566" s="20"/>
      <c r="NTS566" s="20"/>
      <c r="NTT566" s="45"/>
      <c r="NTZ566" s="20"/>
      <c r="NUA566" s="20"/>
      <c r="NUB566" s="45"/>
      <c r="NUH566" s="20"/>
      <c r="NUI566" s="20"/>
      <c r="NUJ566" s="45"/>
      <c r="NUP566" s="20"/>
      <c r="NUQ566" s="20"/>
      <c r="NUR566" s="45"/>
      <c r="NUX566" s="20"/>
      <c r="NUY566" s="20"/>
      <c r="NUZ566" s="45"/>
      <c r="NVF566" s="20"/>
      <c r="NVG566" s="20"/>
      <c r="NVH566" s="45"/>
      <c r="NVN566" s="20"/>
      <c r="NVO566" s="20"/>
      <c r="NVP566" s="45"/>
      <c r="NVV566" s="20"/>
      <c r="NVW566" s="20"/>
      <c r="NVX566" s="45"/>
      <c r="NWD566" s="20"/>
      <c r="NWE566" s="20"/>
      <c r="NWF566" s="45"/>
      <c r="NWL566" s="20"/>
      <c r="NWM566" s="20"/>
      <c r="NWN566" s="45"/>
      <c r="NWT566" s="20"/>
      <c r="NWU566" s="20"/>
      <c r="NWV566" s="45"/>
      <c r="NXB566" s="20"/>
      <c r="NXC566" s="20"/>
      <c r="NXD566" s="45"/>
      <c r="NXJ566" s="20"/>
      <c r="NXK566" s="20"/>
      <c r="NXL566" s="45"/>
      <c r="NXR566" s="20"/>
      <c r="NXS566" s="20"/>
      <c r="NXT566" s="45"/>
      <c r="NXZ566" s="20"/>
      <c r="NYA566" s="20"/>
      <c r="NYB566" s="45"/>
      <c r="NYH566" s="20"/>
      <c r="NYI566" s="20"/>
      <c r="NYJ566" s="45"/>
      <c r="NYP566" s="20"/>
      <c r="NYQ566" s="20"/>
      <c r="NYR566" s="45"/>
      <c r="NYX566" s="20"/>
      <c r="NYY566" s="20"/>
      <c r="NYZ566" s="45"/>
      <c r="NZF566" s="20"/>
      <c r="NZG566" s="20"/>
      <c r="NZH566" s="45"/>
      <c r="NZN566" s="20"/>
      <c r="NZO566" s="20"/>
      <c r="NZP566" s="45"/>
      <c r="NZV566" s="20"/>
      <c r="NZW566" s="20"/>
      <c r="NZX566" s="45"/>
      <c r="OAD566" s="20"/>
      <c r="OAE566" s="20"/>
      <c r="OAF566" s="45"/>
      <c r="OAL566" s="20"/>
      <c r="OAM566" s="20"/>
      <c r="OAN566" s="45"/>
      <c r="OAT566" s="20"/>
      <c r="OAU566" s="20"/>
      <c r="OAV566" s="45"/>
      <c r="OBB566" s="20"/>
      <c r="OBC566" s="20"/>
      <c r="OBD566" s="45"/>
      <c r="OBJ566" s="20"/>
      <c r="OBK566" s="20"/>
      <c r="OBL566" s="45"/>
      <c r="OBR566" s="20"/>
      <c r="OBS566" s="20"/>
      <c r="OBT566" s="45"/>
      <c r="OBZ566" s="20"/>
      <c r="OCA566" s="20"/>
      <c r="OCB566" s="45"/>
      <c r="OCH566" s="20"/>
      <c r="OCI566" s="20"/>
      <c r="OCJ566" s="45"/>
      <c r="OCP566" s="20"/>
      <c r="OCQ566" s="20"/>
      <c r="OCR566" s="45"/>
      <c r="OCX566" s="20"/>
      <c r="OCY566" s="20"/>
      <c r="OCZ566" s="45"/>
      <c r="ODF566" s="20"/>
      <c r="ODG566" s="20"/>
      <c r="ODH566" s="45"/>
      <c r="ODN566" s="20"/>
      <c r="ODO566" s="20"/>
      <c r="ODP566" s="45"/>
      <c r="ODV566" s="20"/>
      <c r="ODW566" s="20"/>
      <c r="ODX566" s="45"/>
      <c r="OED566" s="20"/>
      <c r="OEE566" s="20"/>
      <c r="OEF566" s="45"/>
      <c r="OEL566" s="20"/>
      <c r="OEM566" s="20"/>
      <c r="OEN566" s="45"/>
      <c r="OET566" s="20"/>
      <c r="OEU566" s="20"/>
      <c r="OEV566" s="45"/>
      <c r="OFB566" s="20"/>
      <c r="OFC566" s="20"/>
      <c r="OFD566" s="45"/>
      <c r="OFJ566" s="20"/>
      <c r="OFK566" s="20"/>
      <c r="OFL566" s="45"/>
      <c r="OFR566" s="20"/>
      <c r="OFS566" s="20"/>
      <c r="OFT566" s="45"/>
      <c r="OFZ566" s="20"/>
      <c r="OGA566" s="20"/>
      <c r="OGB566" s="45"/>
      <c r="OGH566" s="20"/>
      <c r="OGI566" s="20"/>
      <c r="OGJ566" s="45"/>
      <c r="OGP566" s="20"/>
      <c r="OGQ566" s="20"/>
      <c r="OGR566" s="45"/>
      <c r="OGX566" s="20"/>
      <c r="OGY566" s="20"/>
      <c r="OGZ566" s="45"/>
      <c r="OHF566" s="20"/>
      <c r="OHG566" s="20"/>
      <c r="OHH566" s="45"/>
      <c r="OHN566" s="20"/>
      <c r="OHO566" s="20"/>
      <c r="OHP566" s="45"/>
      <c r="OHV566" s="20"/>
      <c r="OHW566" s="20"/>
      <c r="OHX566" s="45"/>
      <c r="OID566" s="20"/>
      <c r="OIE566" s="20"/>
      <c r="OIF566" s="45"/>
      <c r="OIL566" s="20"/>
      <c r="OIM566" s="20"/>
      <c r="OIN566" s="45"/>
      <c r="OIT566" s="20"/>
      <c r="OIU566" s="20"/>
      <c r="OIV566" s="45"/>
      <c r="OJB566" s="20"/>
      <c r="OJC566" s="20"/>
      <c r="OJD566" s="45"/>
      <c r="OJJ566" s="20"/>
      <c r="OJK566" s="20"/>
      <c r="OJL566" s="45"/>
      <c r="OJR566" s="20"/>
      <c r="OJS566" s="20"/>
      <c r="OJT566" s="45"/>
      <c r="OJZ566" s="20"/>
      <c r="OKA566" s="20"/>
      <c r="OKB566" s="45"/>
      <c r="OKH566" s="20"/>
      <c r="OKI566" s="20"/>
      <c r="OKJ566" s="45"/>
      <c r="OKP566" s="20"/>
      <c r="OKQ566" s="20"/>
      <c r="OKR566" s="45"/>
      <c r="OKX566" s="20"/>
      <c r="OKY566" s="20"/>
      <c r="OKZ566" s="45"/>
      <c r="OLF566" s="20"/>
      <c r="OLG566" s="20"/>
      <c r="OLH566" s="45"/>
      <c r="OLN566" s="20"/>
      <c r="OLO566" s="20"/>
      <c r="OLP566" s="45"/>
      <c r="OLV566" s="20"/>
      <c r="OLW566" s="20"/>
      <c r="OLX566" s="45"/>
      <c r="OMD566" s="20"/>
      <c r="OME566" s="20"/>
      <c r="OMF566" s="45"/>
      <c r="OML566" s="20"/>
      <c r="OMM566" s="20"/>
      <c r="OMN566" s="45"/>
      <c r="OMT566" s="20"/>
      <c r="OMU566" s="20"/>
      <c r="OMV566" s="45"/>
      <c r="ONB566" s="20"/>
      <c r="ONC566" s="20"/>
      <c r="OND566" s="45"/>
      <c r="ONJ566" s="20"/>
      <c r="ONK566" s="20"/>
      <c r="ONL566" s="45"/>
      <c r="ONR566" s="20"/>
      <c r="ONS566" s="20"/>
      <c r="ONT566" s="45"/>
      <c r="ONZ566" s="20"/>
      <c r="OOA566" s="20"/>
      <c r="OOB566" s="45"/>
      <c r="OOH566" s="20"/>
      <c r="OOI566" s="20"/>
      <c r="OOJ566" s="45"/>
      <c r="OOP566" s="20"/>
      <c r="OOQ566" s="20"/>
      <c r="OOR566" s="45"/>
      <c r="OOX566" s="20"/>
      <c r="OOY566" s="20"/>
      <c r="OOZ566" s="45"/>
      <c r="OPF566" s="20"/>
      <c r="OPG566" s="20"/>
      <c r="OPH566" s="45"/>
      <c r="OPN566" s="20"/>
      <c r="OPO566" s="20"/>
      <c r="OPP566" s="45"/>
      <c r="OPV566" s="20"/>
      <c r="OPW566" s="20"/>
      <c r="OPX566" s="45"/>
      <c r="OQD566" s="20"/>
      <c r="OQE566" s="20"/>
      <c r="OQF566" s="45"/>
      <c r="OQL566" s="20"/>
      <c r="OQM566" s="20"/>
      <c r="OQN566" s="45"/>
      <c r="OQT566" s="20"/>
      <c r="OQU566" s="20"/>
      <c r="OQV566" s="45"/>
      <c r="ORB566" s="20"/>
      <c r="ORC566" s="20"/>
      <c r="ORD566" s="45"/>
      <c r="ORJ566" s="20"/>
      <c r="ORK566" s="20"/>
      <c r="ORL566" s="45"/>
      <c r="ORR566" s="20"/>
      <c r="ORS566" s="20"/>
      <c r="ORT566" s="45"/>
      <c r="ORZ566" s="20"/>
      <c r="OSA566" s="20"/>
      <c r="OSB566" s="45"/>
      <c r="OSH566" s="20"/>
      <c r="OSI566" s="20"/>
      <c r="OSJ566" s="45"/>
      <c r="OSP566" s="20"/>
      <c r="OSQ566" s="20"/>
      <c r="OSR566" s="45"/>
      <c r="OSX566" s="20"/>
      <c r="OSY566" s="20"/>
      <c r="OSZ566" s="45"/>
      <c r="OTF566" s="20"/>
      <c r="OTG566" s="20"/>
      <c r="OTH566" s="45"/>
      <c r="OTN566" s="20"/>
      <c r="OTO566" s="20"/>
      <c r="OTP566" s="45"/>
      <c r="OTV566" s="20"/>
      <c r="OTW566" s="20"/>
      <c r="OTX566" s="45"/>
      <c r="OUD566" s="20"/>
      <c r="OUE566" s="20"/>
      <c r="OUF566" s="45"/>
      <c r="OUL566" s="20"/>
      <c r="OUM566" s="20"/>
      <c r="OUN566" s="45"/>
      <c r="OUT566" s="20"/>
      <c r="OUU566" s="20"/>
      <c r="OUV566" s="45"/>
      <c r="OVB566" s="20"/>
      <c r="OVC566" s="20"/>
      <c r="OVD566" s="45"/>
      <c r="OVJ566" s="20"/>
      <c r="OVK566" s="20"/>
      <c r="OVL566" s="45"/>
      <c r="OVR566" s="20"/>
      <c r="OVS566" s="20"/>
      <c r="OVT566" s="45"/>
      <c r="OVZ566" s="20"/>
      <c r="OWA566" s="20"/>
      <c r="OWB566" s="45"/>
      <c r="OWH566" s="20"/>
      <c r="OWI566" s="20"/>
      <c r="OWJ566" s="45"/>
      <c r="OWP566" s="20"/>
      <c r="OWQ566" s="20"/>
      <c r="OWR566" s="45"/>
      <c r="OWX566" s="20"/>
      <c r="OWY566" s="20"/>
      <c r="OWZ566" s="45"/>
      <c r="OXF566" s="20"/>
      <c r="OXG566" s="20"/>
      <c r="OXH566" s="45"/>
      <c r="OXN566" s="20"/>
      <c r="OXO566" s="20"/>
      <c r="OXP566" s="45"/>
      <c r="OXV566" s="20"/>
      <c r="OXW566" s="20"/>
      <c r="OXX566" s="45"/>
      <c r="OYD566" s="20"/>
      <c r="OYE566" s="20"/>
      <c r="OYF566" s="45"/>
      <c r="OYL566" s="20"/>
      <c r="OYM566" s="20"/>
      <c r="OYN566" s="45"/>
      <c r="OYT566" s="20"/>
      <c r="OYU566" s="20"/>
      <c r="OYV566" s="45"/>
      <c r="OZB566" s="20"/>
      <c r="OZC566" s="20"/>
      <c r="OZD566" s="45"/>
      <c r="OZJ566" s="20"/>
      <c r="OZK566" s="20"/>
      <c r="OZL566" s="45"/>
      <c r="OZR566" s="20"/>
      <c r="OZS566" s="20"/>
      <c r="OZT566" s="45"/>
      <c r="OZZ566" s="20"/>
      <c r="PAA566" s="20"/>
      <c r="PAB566" s="45"/>
      <c r="PAH566" s="20"/>
      <c r="PAI566" s="20"/>
      <c r="PAJ566" s="45"/>
      <c r="PAP566" s="20"/>
      <c r="PAQ566" s="20"/>
      <c r="PAR566" s="45"/>
      <c r="PAX566" s="20"/>
      <c r="PAY566" s="20"/>
      <c r="PAZ566" s="45"/>
      <c r="PBF566" s="20"/>
      <c r="PBG566" s="20"/>
      <c r="PBH566" s="45"/>
      <c r="PBN566" s="20"/>
      <c r="PBO566" s="20"/>
      <c r="PBP566" s="45"/>
      <c r="PBV566" s="20"/>
      <c r="PBW566" s="20"/>
      <c r="PBX566" s="45"/>
      <c r="PCD566" s="20"/>
      <c r="PCE566" s="20"/>
      <c r="PCF566" s="45"/>
      <c r="PCL566" s="20"/>
      <c r="PCM566" s="20"/>
      <c r="PCN566" s="45"/>
      <c r="PCT566" s="20"/>
      <c r="PCU566" s="20"/>
      <c r="PCV566" s="45"/>
      <c r="PDB566" s="20"/>
      <c r="PDC566" s="20"/>
      <c r="PDD566" s="45"/>
      <c r="PDJ566" s="20"/>
      <c r="PDK566" s="20"/>
      <c r="PDL566" s="45"/>
      <c r="PDR566" s="20"/>
      <c r="PDS566" s="20"/>
      <c r="PDT566" s="45"/>
      <c r="PDZ566" s="20"/>
      <c r="PEA566" s="20"/>
      <c r="PEB566" s="45"/>
      <c r="PEH566" s="20"/>
      <c r="PEI566" s="20"/>
      <c r="PEJ566" s="45"/>
      <c r="PEP566" s="20"/>
      <c r="PEQ566" s="20"/>
      <c r="PER566" s="45"/>
      <c r="PEX566" s="20"/>
      <c r="PEY566" s="20"/>
      <c r="PEZ566" s="45"/>
      <c r="PFF566" s="20"/>
      <c r="PFG566" s="20"/>
      <c r="PFH566" s="45"/>
      <c r="PFN566" s="20"/>
      <c r="PFO566" s="20"/>
      <c r="PFP566" s="45"/>
      <c r="PFV566" s="20"/>
      <c r="PFW566" s="20"/>
      <c r="PFX566" s="45"/>
      <c r="PGD566" s="20"/>
      <c r="PGE566" s="20"/>
      <c r="PGF566" s="45"/>
      <c r="PGL566" s="20"/>
      <c r="PGM566" s="20"/>
      <c r="PGN566" s="45"/>
      <c r="PGT566" s="20"/>
      <c r="PGU566" s="20"/>
      <c r="PGV566" s="45"/>
      <c r="PHB566" s="20"/>
      <c r="PHC566" s="20"/>
      <c r="PHD566" s="45"/>
      <c r="PHJ566" s="20"/>
      <c r="PHK566" s="20"/>
      <c r="PHL566" s="45"/>
      <c r="PHR566" s="20"/>
      <c r="PHS566" s="20"/>
      <c r="PHT566" s="45"/>
      <c r="PHZ566" s="20"/>
      <c r="PIA566" s="20"/>
      <c r="PIB566" s="45"/>
      <c r="PIH566" s="20"/>
      <c r="PII566" s="20"/>
      <c r="PIJ566" s="45"/>
      <c r="PIP566" s="20"/>
      <c r="PIQ566" s="20"/>
      <c r="PIR566" s="45"/>
      <c r="PIX566" s="20"/>
      <c r="PIY566" s="20"/>
      <c r="PIZ566" s="45"/>
      <c r="PJF566" s="20"/>
      <c r="PJG566" s="20"/>
      <c r="PJH566" s="45"/>
      <c r="PJN566" s="20"/>
      <c r="PJO566" s="20"/>
      <c r="PJP566" s="45"/>
      <c r="PJV566" s="20"/>
      <c r="PJW566" s="20"/>
      <c r="PJX566" s="45"/>
      <c r="PKD566" s="20"/>
      <c r="PKE566" s="20"/>
      <c r="PKF566" s="45"/>
      <c r="PKL566" s="20"/>
      <c r="PKM566" s="20"/>
      <c r="PKN566" s="45"/>
      <c r="PKT566" s="20"/>
      <c r="PKU566" s="20"/>
      <c r="PKV566" s="45"/>
      <c r="PLB566" s="20"/>
      <c r="PLC566" s="20"/>
      <c r="PLD566" s="45"/>
      <c r="PLJ566" s="20"/>
      <c r="PLK566" s="20"/>
      <c r="PLL566" s="45"/>
      <c r="PLR566" s="20"/>
      <c r="PLS566" s="20"/>
      <c r="PLT566" s="45"/>
      <c r="PLZ566" s="20"/>
      <c r="PMA566" s="20"/>
      <c r="PMB566" s="45"/>
      <c r="PMH566" s="20"/>
      <c r="PMI566" s="20"/>
      <c r="PMJ566" s="45"/>
      <c r="PMP566" s="20"/>
      <c r="PMQ566" s="20"/>
      <c r="PMR566" s="45"/>
      <c r="PMX566" s="20"/>
      <c r="PMY566" s="20"/>
      <c r="PMZ566" s="45"/>
      <c r="PNF566" s="20"/>
      <c r="PNG566" s="20"/>
      <c r="PNH566" s="45"/>
      <c r="PNN566" s="20"/>
      <c r="PNO566" s="20"/>
      <c r="PNP566" s="45"/>
      <c r="PNV566" s="20"/>
      <c r="PNW566" s="20"/>
      <c r="PNX566" s="45"/>
      <c r="POD566" s="20"/>
      <c r="POE566" s="20"/>
      <c r="POF566" s="45"/>
      <c r="POL566" s="20"/>
      <c r="POM566" s="20"/>
      <c r="PON566" s="45"/>
      <c r="POT566" s="20"/>
      <c r="POU566" s="20"/>
      <c r="POV566" s="45"/>
      <c r="PPB566" s="20"/>
      <c r="PPC566" s="20"/>
      <c r="PPD566" s="45"/>
      <c r="PPJ566" s="20"/>
      <c r="PPK566" s="20"/>
      <c r="PPL566" s="45"/>
      <c r="PPR566" s="20"/>
      <c r="PPS566" s="20"/>
      <c r="PPT566" s="45"/>
      <c r="PPZ566" s="20"/>
      <c r="PQA566" s="20"/>
      <c r="PQB566" s="45"/>
      <c r="PQH566" s="20"/>
      <c r="PQI566" s="20"/>
      <c r="PQJ566" s="45"/>
      <c r="PQP566" s="20"/>
      <c r="PQQ566" s="20"/>
      <c r="PQR566" s="45"/>
      <c r="PQX566" s="20"/>
      <c r="PQY566" s="20"/>
      <c r="PQZ566" s="45"/>
      <c r="PRF566" s="20"/>
      <c r="PRG566" s="20"/>
      <c r="PRH566" s="45"/>
      <c r="PRN566" s="20"/>
      <c r="PRO566" s="20"/>
      <c r="PRP566" s="45"/>
      <c r="PRV566" s="20"/>
      <c r="PRW566" s="20"/>
      <c r="PRX566" s="45"/>
      <c r="PSD566" s="20"/>
      <c r="PSE566" s="20"/>
      <c r="PSF566" s="45"/>
      <c r="PSL566" s="20"/>
      <c r="PSM566" s="20"/>
      <c r="PSN566" s="45"/>
      <c r="PST566" s="20"/>
      <c r="PSU566" s="20"/>
      <c r="PSV566" s="45"/>
      <c r="PTB566" s="20"/>
      <c r="PTC566" s="20"/>
      <c r="PTD566" s="45"/>
      <c r="PTJ566" s="20"/>
      <c r="PTK566" s="20"/>
      <c r="PTL566" s="45"/>
      <c r="PTR566" s="20"/>
      <c r="PTS566" s="20"/>
      <c r="PTT566" s="45"/>
      <c r="PTZ566" s="20"/>
      <c r="PUA566" s="20"/>
      <c r="PUB566" s="45"/>
      <c r="PUH566" s="20"/>
      <c r="PUI566" s="20"/>
      <c r="PUJ566" s="45"/>
      <c r="PUP566" s="20"/>
      <c r="PUQ566" s="20"/>
      <c r="PUR566" s="45"/>
      <c r="PUX566" s="20"/>
      <c r="PUY566" s="20"/>
      <c r="PUZ566" s="45"/>
      <c r="PVF566" s="20"/>
      <c r="PVG566" s="20"/>
      <c r="PVH566" s="45"/>
      <c r="PVN566" s="20"/>
      <c r="PVO566" s="20"/>
      <c r="PVP566" s="45"/>
      <c r="PVV566" s="20"/>
      <c r="PVW566" s="20"/>
      <c r="PVX566" s="45"/>
      <c r="PWD566" s="20"/>
      <c r="PWE566" s="20"/>
      <c r="PWF566" s="45"/>
      <c r="PWL566" s="20"/>
      <c r="PWM566" s="20"/>
      <c r="PWN566" s="45"/>
      <c r="PWT566" s="20"/>
      <c r="PWU566" s="20"/>
      <c r="PWV566" s="45"/>
      <c r="PXB566" s="20"/>
      <c r="PXC566" s="20"/>
      <c r="PXD566" s="45"/>
      <c r="PXJ566" s="20"/>
      <c r="PXK566" s="20"/>
      <c r="PXL566" s="45"/>
      <c r="PXR566" s="20"/>
      <c r="PXS566" s="20"/>
      <c r="PXT566" s="45"/>
      <c r="PXZ566" s="20"/>
      <c r="PYA566" s="20"/>
      <c r="PYB566" s="45"/>
      <c r="PYH566" s="20"/>
      <c r="PYI566" s="20"/>
      <c r="PYJ566" s="45"/>
      <c r="PYP566" s="20"/>
      <c r="PYQ566" s="20"/>
      <c r="PYR566" s="45"/>
      <c r="PYX566" s="20"/>
      <c r="PYY566" s="20"/>
      <c r="PYZ566" s="45"/>
      <c r="PZF566" s="20"/>
      <c r="PZG566" s="20"/>
      <c r="PZH566" s="45"/>
      <c r="PZN566" s="20"/>
      <c r="PZO566" s="20"/>
      <c r="PZP566" s="45"/>
      <c r="PZV566" s="20"/>
      <c r="PZW566" s="20"/>
      <c r="PZX566" s="45"/>
      <c r="QAD566" s="20"/>
      <c r="QAE566" s="20"/>
      <c r="QAF566" s="45"/>
      <c r="QAL566" s="20"/>
      <c r="QAM566" s="20"/>
      <c r="QAN566" s="45"/>
      <c r="QAT566" s="20"/>
      <c r="QAU566" s="20"/>
      <c r="QAV566" s="45"/>
      <c r="QBB566" s="20"/>
      <c r="QBC566" s="20"/>
      <c r="QBD566" s="45"/>
      <c r="QBJ566" s="20"/>
      <c r="QBK566" s="20"/>
      <c r="QBL566" s="45"/>
      <c r="QBR566" s="20"/>
      <c r="QBS566" s="20"/>
      <c r="QBT566" s="45"/>
      <c r="QBZ566" s="20"/>
      <c r="QCA566" s="20"/>
      <c r="QCB566" s="45"/>
      <c r="QCH566" s="20"/>
      <c r="QCI566" s="20"/>
      <c r="QCJ566" s="45"/>
      <c r="QCP566" s="20"/>
      <c r="QCQ566" s="20"/>
      <c r="QCR566" s="45"/>
      <c r="QCX566" s="20"/>
      <c r="QCY566" s="20"/>
      <c r="QCZ566" s="45"/>
      <c r="QDF566" s="20"/>
      <c r="QDG566" s="20"/>
      <c r="QDH566" s="45"/>
      <c r="QDN566" s="20"/>
      <c r="QDO566" s="20"/>
      <c r="QDP566" s="45"/>
      <c r="QDV566" s="20"/>
      <c r="QDW566" s="20"/>
      <c r="QDX566" s="45"/>
      <c r="QED566" s="20"/>
      <c r="QEE566" s="20"/>
      <c r="QEF566" s="45"/>
      <c r="QEL566" s="20"/>
      <c r="QEM566" s="20"/>
      <c r="QEN566" s="45"/>
      <c r="QET566" s="20"/>
      <c r="QEU566" s="20"/>
      <c r="QEV566" s="45"/>
      <c r="QFB566" s="20"/>
      <c r="QFC566" s="20"/>
      <c r="QFD566" s="45"/>
      <c r="QFJ566" s="20"/>
      <c r="QFK566" s="20"/>
      <c r="QFL566" s="45"/>
      <c r="QFR566" s="20"/>
      <c r="QFS566" s="20"/>
      <c r="QFT566" s="45"/>
      <c r="QFZ566" s="20"/>
      <c r="QGA566" s="20"/>
      <c r="QGB566" s="45"/>
      <c r="QGH566" s="20"/>
      <c r="QGI566" s="20"/>
      <c r="QGJ566" s="45"/>
      <c r="QGP566" s="20"/>
      <c r="QGQ566" s="20"/>
      <c r="QGR566" s="45"/>
      <c r="QGX566" s="20"/>
      <c r="QGY566" s="20"/>
      <c r="QGZ566" s="45"/>
      <c r="QHF566" s="20"/>
      <c r="QHG566" s="20"/>
      <c r="QHH566" s="45"/>
      <c r="QHN566" s="20"/>
      <c r="QHO566" s="20"/>
      <c r="QHP566" s="45"/>
      <c r="QHV566" s="20"/>
      <c r="QHW566" s="20"/>
      <c r="QHX566" s="45"/>
      <c r="QID566" s="20"/>
      <c r="QIE566" s="20"/>
      <c r="QIF566" s="45"/>
      <c r="QIL566" s="20"/>
      <c r="QIM566" s="20"/>
      <c r="QIN566" s="45"/>
      <c r="QIT566" s="20"/>
      <c r="QIU566" s="20"/>
      <c r="QIV566" s="45"/>
      <c r="QJB566" s="20"/>
      <c r="QJC566" s="20"/>
      <c r="QJD566" s="45"/>
      <c r="QJJ566" s="20"/>
      <c r="QJK566" s="20"/>
      <c r="QJL566" s="45"/>
      <c r="QJR566" s="20"/>
      <c r="QJS566" s="20"/>
      <c r="QJT566" s="45"/>
      <c r="QJZ566" s="20"/>
      <c r="QKA566" s="20"/>
      <c r="QKB566" s="45"/>
      <c r="QKH566" s="20"/>
      <c r="QKI566" s="20"/>
      <c r="QKJ566" s="45"/>
      <c r="QKP566" s="20"/>
      <c r="QKQ566" s="20"/>
      <c r="QKR566" s="45"/>
      <c r="QKX566" s="20"/>
      <c r="QKY566" s="20"/>
      <c r="QKZ566" s="45"/>
      <c r="QLF566" s="20"/>
      <c r="QLG566" s="20"/>
      <c r="QLH566" s="45"/>
      <c r="QLN566" s="20"/>
      <c r="QLO566" s="20"/>
      <c r="QLP566" s="45"/>
      <c r="QLV566" s="20"/>
      <c r="QLW566" s="20"/>
      <c r="QLX566" s="45"/>
      <c r="QMD566" s="20"/>
      <c r="QME566" s="20"/>
      <c r="QMF566" s="45"/>
      <c r="QML566" s="20"/>
      <c r="QMM566" s="20"/>
      <c r="QMN566" s="45"/>
      <c r="QMT566" s="20"/>
      <c r="QMU566" s="20"/>
      <c r="QMV566" s="45"/>
      <c r="QNB566" s="20"/>
      <c r="QNC566" s="20"/>
      <c r="QND566" s="45"/>
      <c r="QNJ566" s="20"/>
      <c r="QNK566" s="20"/>
      <c r="QNL566" s="45"/>
      <c r="QNR566" s="20"/>
      <c r="QNS566" s="20"/>
      <c r="QNT566" s="45"/>
      <c r="QNZ566" s="20"/>
      <c r="QOA566" s="20"/>
      <c r="QOB566" s="45"/>
      <c r="QOH566" s="20"/>
      <c r="QOI566" s="20"/>
      <c r="QOJ566" s="45"/>
      <c r="QOP566" s="20"/>
      <c r="QOQ566" s="20"/>
      <c r="QOR566" s="45"/>
      <c r="QOX566" s="20"/>
      <c r="QOY566" s="20"/>
      <c r="QOZ566" s="45"/>
      <c r="QPF566" s="20"/>
      <c r="QPG566" s="20"/>
      <c r="QPH566" s="45"/>
      <c r="QPN566" s="20"/>
      <c r="QPO566" s="20"/>
      <c r="QPP566" s="45"/>
      <c r="QPV566" s="20"/>
      <c r="QPW566" s="20"/>
      <c r="QPX566" s="45"/>
      <c r="QQD566" s="20"/>
      <c r="QQE566" s="20"/>
      <c r="QQF566" s="45"/>
      <c r="QQL566" s="20"/>
      <c r="QQM566" s="20"/>
      <c r="QQN566" s="45"/>
      <c r="QQT566" s="20"/>
      <c r="QQU566" s="20"/>
      <c r="QQV566" s="45"/>
      <c r="QRB566" s="20"/>
      <c r="QRC566" s="20"/>
      <c r="QRD566" s="45"/>
      <c r="QRJ566" s="20"/>
      <c r="QRK566" s="20"/>
      <c r="QRL566" s="45"/>
      <c r="QRR566" s="20"/>
      <c r="QRS566" s="20"/>
      <c r="QRT566" s="45"/>
      <c r="QRZ566" s="20"/>
      <c r="QSA566" s="20"/>
      <c r="QSB566" s="45"/>
      <c r="QSH566" s="20"/>
      <c r="QSI566" s="20"/>
      <c r="QSJ566" s="45"/>
      <c r="QSP566" s="20"/>
      <c r="QSQ566" s="20"/>
      <c r="QSR566" s="45"/>
      <c r="QSX566" s="20"/>
      <c r="QSY566" s="20"/>
      <c r="QSZ566" s="45"/>
      <c r="QTF566" s="20"/>
      <c r="QTG566" s="20"/>
      <c r="QTH566" s="45"/>
      <c r="QTN566" s="20"/>
      <c r="QTO566" s="20"/>
      <c r="QTP566" s="45"/>
      <c r="QTV566" s="20"/>
      <c r="QTW566" s="20"/>
      <c r="QTX566" s="45"/>
      <c r="QUD566" s="20"/>
      <c r="QUE566" s="20"/>
      <c r="QUF566" s="45"/>
      <c r="QUL566" s="20"/>
      <c r="QUM566" s="20"/>
      <c r="QUN566" s="45"/>
      <c r="QUT566" s="20"/>
      <c r="QUU566" s="20"/>
      <c r="QUV566" s="45"/>
      <c r="QVB566" s="20"/>
      <c r="QVC566" s="20"/>
      <c r="QVD566" s="45"/>
      <c r="QVJ566" s="20"/>
      <c r="QVK566" s="20"/>
      <c r="QVL566" s="45"/>
      <c r="QVR566" s="20"/>
      <c r="QVS566" s="20"/>
      <c r="QVT566" s="45"/>
      <c r="QVZ566" s="20"/>
      <c r="QWA566" s="20"/>
      <c r="QWB566" s="45"/>
      <c r="QWH566" s="20"/>
      <c r="QWI566" s="20"/>
      <c r="QWJ566" s="45"/>
      <c r="QWP566" s="20"/>
      <c r="QWQ566" s="20"/>
      <c r="QWR566" s="45"/>
      <c r="QWX566" s="20"/>
      <c r="QWY566" s="20"/>
      <c r="QWZ566" s="45"/>
      <c r="QXF566" s="20"/>
      <c r="QXG566" s="20"/>
      <c r="QXH566" s="45"/>
      <c r="QXN566" s="20"/>
      <c r="QXO566" s="20"/>
      <c r="QXP566" s="45"/>
      <c r="QXV566" s="20"/>
      <c r="QXW566" s="20"/>
      <c r="QXX566" s="45"/>
      <c r="QYD566" s="20"/>
      <c r="QYE566" s="20"/>
      <c r="QYF566" s="45"/>
      <c r="QYL566" s="20"/>
      <c r="QYM566" s="20"/>
      <c r="QYN566" s="45"/>
      <c r="QYT566" s="20"/>
      <c r="QYU566" s="20"/>
      <c r="QYV566" s="45"/>
      <c r="QZB566" s="20"/>
      <c r="QZC566" s="20"/>
      <c r="QZD566" s="45"/>
      <c r="QZJ566" s="20"/>
      <c r="QZK566" s="20"/>
      <c r="QZL566" s="45"/>
      <c r="QZR566" s="20"/>
      <c r="QZS566" s="20"/>
      <c r="QZT566" s="45"/>
      <c r="QZZ566" s="20"/>
      <c r="RAA566" s="20"/>
      <c r="RAB566" s="45"/>
      <c r="RAH566" s="20"/>
      <c r="RAI566" s="20"/>
      <c r="RAJ566" s="45"/>
      <c r="RAP566" s="20"/>
      <c r="RAQ566" s="20"/>
      <c r="RAR566" s="45"/>
      <c r="RAX566" s="20"/>
      <c r="RAY566" s="20"/>
      <c r="RAZ566" s="45"/>
      <c r="RBF566" s="20"/>
      <c r="RBG566" s="20"/>
      <c r="RBH566" s="45"/>
      <c r="RBN566" s="20"/>
      <c r="RBO566" s="20"/>
      <c r="RBP566" s="45"/>
      <c r="RBV566" s="20"/>
      <c r="RBW566" s="20"/>
      <c r="RBX566" s="45"/>
      <c r="RCD566" s="20"/>
      <c r="RCE566" s="20"/>
      <c r="RCF566" s="45"/>
      <c r="RCL566" s="20"/>
      <c r="RCM566" s="20"/>
      <c r="RCN566" s="45"/>
      <c r="RCT566" s="20"/>
      <c r="RCU566" s="20"/>
      <c r="RCV566" s="45"/>
      <c r="RDB566" s="20"/>
      <c r="RDC566" s="20"/>
      <c r="RDD566" s="45"/>
      <c r="RDJ566" s="20"/>
      <c r="RDK566" s="20"/>
      <c r="RDL566" s="45"/>
      <c r="RDR566" s="20"/>
      <c r="RDS566" s="20"/>
      <c r="RDT566" s="45"/>
      <c r="RDZ566" s="20"/>
      <c r="REA566" s="20"/>
      <c r="REB566" s="45"/>
      <c r="REH566" s="20"/>
      <c r="REI566" s="20"/>
      <c r="REJ566" s="45"/>
      <c r="REP566" s="20"/>
      <c r="REQ566" s="20"/>
      <c r="RER566" s="45"/>
      <c r="REX566" s="20"/>
      <c r="REY566" s="20"/>
      <c r="REZ566" s="45"/>
      <c r="RFF566" s="20"/>
      <c r="RFG566" s="20"/>
      <c r="RFH566" s="45"/>
      <c r="RFN566" s="20"/>
      <c r="RFO566" s="20"/>
      <c r="RFP566" s="45"/>
      <c r="RFV566" s="20"/>
      <c r="RFW566" s="20"/>
      <c r="RFX566" s="45"/>
      <c r="RGD566" s="20"/>
      <c r="RGE566" s="20"/>
      <c r="RGF566" s="45"/>
      <c r="RGL566" s="20"/>
      <c r="RGM566" s="20"/>
      <c r="RGN566" s="45"/>
      <c r="RGT566" s="20"/>
      <c r="RGU566" s="20"/>
      <c r="RGV566" s="45"/>
      <c r="RHB566" s="20"/>
      <c r="RHC566" s="20"/>
      <c r="RHD566" s="45"/>
      <c r="RHJ566" s="20"/>
      <c r="RHK566" s="20"/>
      <c r="RHL566" s="45"/>
      <c r="RHR566" s="20"/>
      <c r="RHS566" s="20"/>
      <c r="RHT566" s="45"/>
      <c r="RHZ566" s="20"/>
      <c r="RIA566" s="20"/>
      <c r="RIB566" s="45"/>
      <c r="RIH566" s="20"/>
      <c r="RII566" s="20"/>
      <c r="RIJ566" s="45"/>
      <c r="RIP566" s="20"/>
      <c r="RIQ566" s="20"/>
      <c r="RIR566" s="45"/>
      <c r="RIX566" s="20"/>
      <c r="RIY566" s="20"/>
      <c r="RIZ566" s="45"/>
      <c r="RJF566" s="20"/>
      <c r="RJG566" s="20"/>
      <c r="RJH566" s="45"/>
      <c r="RJN566" s="20"/>
      <c r="RJO566" s="20"/>
      <c r="RJP566" s="45"/>
      <c r="RJV566" s="20"/>
      <c r="RJW566" s="20"/>
      <c r="RJX566" s="45"/>
      <c r="RKD566" s="20"/>
      <c r="RKE566" s="20"/>
      <c r="RKF566" s="45"/>
      <c r="RKL566" s="20"/>
      <c r="RKM566" s="20"/>
      <c r="RKN566" s="45"/>
      <c r="RKT566" s="20"/>
      <c r="RKU566" s="20"/>
      <c r="RKV566" s="45"/>
      <c r="RLB566" s="20"/>
      <c r="RLC566" s="20"/>
      <c r="RLD566" s="45"/>
      <c r="RLJ566" s="20"/>
      <c r="RLK566" s="20"/>
      <c r="RLL566" s="45"/>
      <c r="RLR566" s="20"/>
      <c r="RLS566" s="20"/>
      <c r="RLT566" s="45"/>
      <c r="RLZ566" s="20"/>
      <c r="RMA566" s="20"/>
      <c r="RMB566" s="45"/>
      <c r="RMH566" s="20"/>
      <c r="RMI566" s="20"/>
      <c r="RMJ566" s="45"/>
      <c r="RMP566" s="20"/>
      <c r="RMQ566" s="20"/>
      <c r="RMR566" s="45"/>
      <c r="RMX566" s="20"/>
      <c r="RMY566" s="20"/>
      <c r="RMZ566" s="45"/>
      <c r="RNF566" s="20"/>
      <c r="RNG566" s="20"/>
      <c r="RNH566" s="45"/>
      <c r="RNN566" s="20"/>
      <c r="RNO566" s="20"/>
      <c r="RNP566" s="45"/>
      <c r="RNV566" s="20"/>
      <c r="RNW566" s="20"/>
      <c r="RNX566" s="45"/>
      <c r="ROD566" s="20"/>
      <c r="ROE566" s="20"/>
      <c r="ROF566" s="45"/>
      <c r="ROL566" s="20"/>
      <c r="ROM566" s="20"/>
      <c r="RON566" s="45"/>
      <c r="ROT566" s="20"/>
      <c r="ROU566" s="20"/>
      <c r="ROV566" s="45"/>
      <c r="RPB566" s="20"/>
      <c r="RPC566" s="20"/>
      <c r="RPD566" s="45"/>
      <c r="RPJ566" s="20"/>
      <c r="RPK566" s="20"/>
      <c r="RPL566" s="45"/>
      <c r="RPR566" s="20"/>
      <c r="RPS566" s="20"/>
      <c r="RPT566" s="45"/>
      <c r="RPZ566" s="20"/>
      <c r="RQA566" s="20"/>
      <c r="RQB566" s="45"/>
      <c r="RQH566" s="20"/>
      <c r="RQI566" s="20"/>
      <c r="RQJ566" s="45"/>
      <c r="RQP566" s="20"/>
      <c r="RQQ566" s="20"/>
      <c r="RQR566" s="45"/>
      <c r="RQX566" s="20"/>
      <c r="RQY566" s="20"/>
      <c r="RQZ566" s="45"/>
      <c r="RRF566" s="20"/>
      <c r="RRG566" s="20"/>
      <c r="RRH566" s="45"/>
      <c r="RRN566" s="20"/>
      <c r="RRO566" s="20"/>
      <c r="RRP566" s="45"/>
      <c r="RRV566" s="20"/>
      <c r="RRW566" s="20"/>
      <c r="RRX566" s="45"/>
      <c r="RSD566" s="20"/>
      <c r="RSE566" s="20"/>
      <c r="RSF566" s="45"/>
      <c r="RSL566" s="20"/>
      <c r="RSM566" s="20"/>
      <c r="RSN566" s="45"/>
      <c r="RST566" s="20"/>
      <c r="RSU566" s="20"/>
      <c r="RSV566" s="45"/>
      <c r="RTB566" s="20"/>
      <c r="RTC566" s="20"/>
      <c r="RTD566" s="45"/>
      <c r="RTJ566" s="20"/>
      <c r="RTK566" s="20"/>
      <c r="RTL566" s="45"/>
      <c r="RTR566" s="20"/>
      <c r="RTS566" s="20"/>
      <c r="RTT566" s="45"/>
      <c r="RTZ566" s="20"/>
      <c r="RUA566" s="20"/>
      <c r="RUB566" s="45"/>
      <c r="RUH566" s="20"/>
      <c r="RUI566" s="20"/>
      <c r="RUJ566" s="45"/>
      <c r="RUP566" s="20"/>
      <c r="RUQ566" s="20"/>
      <c r="RUR566" s="45"/>
      <c r="RUX566" s="20"/>
      <c r="RUY566" s="20"/>
      <c r="RUZ566" s="45"/>
      <c r="RVF566" s="20"/>
      <c r="RVG566" s="20"/>
      <c r="RVH566" s="45"/>
      <c r="RVN566" s="20"/>
      <c r="RVO566" s="20"/>
      <c r="RVP566" s="45"/>
      <c r="RVV566" s="20"/>
      <c r="RVW566" s="20"/>
      <c r="RVX566" s="45"/>
      <c r="RWD566" s="20"/>
      <c r="RWE566" s="20"/>
      <c r="RWF566" s="45"/>
      <c r="RWL566" s="20"/>
      <c r="RWM566" s="20"/>
      <c r="RWN566" s="45"/>
      <c r="RWT566" s="20"/>
      <c r="RWU566" s="20"/>
      <c r="RWV566" s="45"/>
      <c r="RXB566" s="20"/>
      <c r="RXC566" s="20"/>
      <c r="RXD566" s="45"/>
      <c r="RXJ566" s="20"/>
      <c r="RXK566" s="20"/>
      <c r="RXL566" s="45"/>
      <c r="RXR566" s="20"/>
      <c r="RXS566" s="20"/>
      <c r="RXT566" s="45"/>
      <c r="RXZ566" s="20"/>
      <c r="RYA566" s="20"/>
      <c r="RYB566" s="45"/>
      <c r="RYH566" s="20"/>
      <c r="RYI566" s="20"/>
      <c r="RYJ566" s="45"/>
      <c r="RYP566" s="20"/>
      <c r="RYQ566" s="20"/>
      <c r="RYR566" s="45"/>
      <c r="RYX566" s="20"/>
      <c r="RYY566" s="20"/>
      <c r="RYZ566" s="45"/>
      <c r="RZF566" s="20"/>
      <c r="RZG566" s="20"/>
      <c r="RZH566" s="45"/>
      <c r="RZN566" s="20"/>
      <c r="RZO566" s="20"/>
      <c r="RZP566" s="45"/>
      <c r="RZV566" s="20"/>
      <c r="RZW566" s="20"/>
      <c r="RZX566" s="45"/>
      <c r="SAD566" s="20"/>
      <c r="SAE566" s="20"/>
      <c r="SAF566" s="45"/>
      <c r="SAL566" s="20"/>
      <c r="SAM566" s="20"/>
      <c r="SAN566" s="45"/>
      <c r="SAT566" s="20"/>
      <c r="SAU566" s="20"/>
      <c r="SAV566" s="45"/>
      <c r="SBB566" s="20"/>
      <c r="SBC566" s="20"/>
      <c r="SBD566" s="45"/>
      <c r="SBJ566" s="20"/>
      <c r="SBK566" s="20"/>
      <c r="SBL566" s="45"/>
      <c r="SBR566" s="20"/>
      <c r="SBS566" s="20"/>
      <c r="SBT566" s="45"/>
      <c r="SBZ566" s="20"/>
      <c r="SCA566" s="20"/>
      <c r="SCB566" s="45"/>
      <c r="SCH566" s="20"/>
      <c r="SCI566" s="20"/>
      <c r="SCJ566" s="45"/>
      <c r="SCP566" s="20"/>
      <c r="SCQ566" s="20"/>
      <c r="SCR566" s="45"/>
      <c r="SCX566" s="20"/>
      <c r="SCY566" s="20"/>
      <c r="SCZ566" s="45"/>
      <c r="SDF566" s="20"/>
      <c r="SDG566" s="20"/>
      <c r="SDH566" s="45"/>
      <c r="SDN566" s="20"/>
      <c r="SDO566" s="20"/>
      <c r="SDP566" s="45"/>
      <c r="SDV566" s="20"/>
      <c r="SDW566" s="20"/>
      <c r="SDX566" s="45"/>
      <c r="SED566" s="20"/>
      <c r="SEE566" s="20"/>
      <c r="SEF566" s="45"/>
      <c r="SEL566" s="20"/>
      <c r="SEM566" s="20"/>
      <c r="SEN566" s="45"/>
      <c r="SET566" s="20"/>
      <c r="SEU566" s="20"/>
      <c r="SEV566" s="45"/>
      <c r="SFB566" s="20"/>
      <c r="SFC566" s="20"/>
      <c r="SFD566" s="45"/>
      <c r="SFJ566" s="20"/>
      <c r="SFK566" s="20"/>
      <c r="SFL566" s="45"/>
      <c r="SFR566" s="20"/>
      <c r="SFS566" s="20"/>
      <c r="SFT566" s="45"/>
      <c r="SFZ566" s="20"/>
      <c r="SGA566" s="20"/>
      <c r="SGB566" s="45"/>
      <c r="SGH566" s="20"/>
      <c r="SGI566" s="20"/>
      <c r="SGJ566" s="45"/>
      <c r="SGP566" s="20"/>
      <c r="SGQ566" s="20"/>
      <c r="SGR566" s="45"/>
      <c r="SGX566" s="20"/>
      <c r="SGY566" s="20"/>
      <c r="SGZ566" s="45"/>
      <c r="SHF566" s="20"/>
      <c r="SHG566" s="20"/>
      <c r="SHH566" s="45"/>
      <c r="SHN566" s="20"/>
      <c r="SHO566" s="20"/>
      <c r="SHP566" s="45"/>
      <c r="SHV566" s="20"/>
      <c r="SHW566" s="20"/>
      <c r="SHX566" s="45"/>
      <c r="SID566" s="20"/>
      <c r="SIE566" s="20"/>
      <c r="SIF566" s="45"/>
      <c r="SIL566" s="20"/>
      <c r="SIM566" s="20"/>
      <c r="SIN566" s="45"/>
      <c r="SIT566" s="20"/>
      <c r="SIU566" s="20"/>
      <c r="SIV566" s="45"/>
      <c r="SJB566" s="20"/>
      <c r="SJC566" s="20"/>
      <c r="SJD566" s="45"/>
      <c r="SJJ566" s="20"/>
      <c r="SJK566" s="20"/>
      <c r="SJL566" s="45"/>
      <c r="SJR566" s="20"/>
      <c r="SJS566" s="20"/>
      <c r="SJT566" s="45"/>
      <c r="SJZ566" s="20"/>
      <c r="SKA566" s="20"/>
      <c r="SKB566" s="45"/>
      <c r="SKH566" s="20"/>
      <c r="SKI566" s="20"/>
      <c r="SKJ566" s="45"/>
      <c r="SKP566" s="20"/>
      <c r="SKQ566" s="20"/>
      <c r="SKR566" s="45"/>
      <c r="SKX566" s="20"/>
      <c r="SKY566" s="20"/>
      <c r="SKZ566" s="45"/>
      <c r="SLF566" s="20"/>
      <c r="SLG566" s="20"/>
      <c r="SLH566" s="45"/>
      <c r="SLN566" s="20"/>
      <c r="SLO566" s="20"/>
      <c r="SLP566" s="45"/>
      <c r="SLV566" s="20"/>
      <c r="SLW566" s="20"/>
      <c r="SLX566" s="45"/>
      <c r="SMD566" s="20"/>
      <c r="SME566" s="20"/>
      <c r="SMF566" s="45"/>
      <c r="SML566" s="20"/>
      <c r="SMM566" s="20"/>
      <c r="SMN566" s="45"/>
      <c r="SMT566" s="20"/>
      <c r="SMU566" s="20"/>
      <c r="SMV566" s="45"/>
      <c r="SNB566" s="20"/>
      <c r="SNC566" s="20"/>
      <c r="SND566" s="45"/>
      <c r="SNJ566" s="20"/>
      <c r="SNK566" s="20"/>
      <c r="SNL566" s="45"/>
      <c r="SNR566" s="20"/>
      <c r="SNS566" s="20"/>
      <c r="SNT566" s="45"/>
      <c r="SNZ566" s="20"/>
      <c r="SOA566" s="20"/>
      <c r="SOB566" s="45"/>
      <c r="SOH566" s="20"/>
      <c r="SOI566" s="20"/>
      <c r="SOJ566" s="45"/>
      <c r="SOP566" s="20"/>
      <c r="SOQ566" s="20"/>
      <c r="SOR566" s="45"/>
      <c r="SOX566" s="20"/>
      <c r="SOY566" s="20"/>
      <c r="SOZ566" s="45"/>
      <c r="SPF566" s="20"/>
      <c r="SPG566" s="20"/>
      <c r="SPH566" s="45"/>
      <c r="SPN566" s="20"/>
      <c r="SPO566" s="20"/>
      <c r="SPP566" s="45"/>
      <c r="SPV566" s="20"/>
      <c r="SPW566" s="20"/>
      <c r="SPX566" s="45"/>
      <c r="SQD566" s="20"/>
      <c r="SQE566" s="20"/>
      <c r="SQF566" s="45"/>
      <c r="SQL566" s="20"/>
      <c r="SQM566" s="20"/>
      <c r="SQN566" s="45"/>
      <c r="SQT566" s="20"/>
      <c r="SQU566" s="20"/>
      <c r="SQV566" s="45"/>
      <c r="SRB566" s="20"/>
      <c r="SRC566" s="20"/>
      <c r="SRD566" s="45"/>
      <c r="SRJ566" s="20"/>
      <c r="SRK566" s="20"/>
      <c r="SRL566" s="45"/>
      <c r="SRR566" s="20"/>
      <c r="SRS566" s="20"/>
      <c r="SRT566" s="45"/>
      <c r="SRZ566" s="20"/>
      <c r="SSA566" s="20"/>
      <c r="SSB566" s="45"/>
      <c r="SSH566" s="20"/>
      <c r="SSI566" s="20"/>
      <c r="SSJ566" s="45"/>
      <c r="SSP566" s="20"/>
      <c r="SSQ566" s="20"/>
      <c r="SSR566" s="45"/>
      <c r="SSX566" s="20"/>
      <c r="SSY566" s="20"/>
      <c r="SSZ566" s="45"/>
      <c r="STF566" s="20"/>
      <c r="STG566" s="20"/>
      <c r="STH566" s="45"/>
      <c r="STN566" s="20"/>
      <c r="STO566" s="20"/>
      <c r="STP566" s="45"/>
      <c r="STV566" s="20"/>
      <c r="STW566" s="20"/>
      <c r="STX566" s="45"/>
      <c r="SUD566" s="20"/>
      <c r="SUE566" s="20"/>
      <c r="SUF566" s="45"/>
      <c r="SUL566" s="20"/>
      <c r="SUM566" s="20"/>
      <c r="SUN566" s="45"/>
      <c r="SUT566" s="20"/>
      <c r="SUU566" s="20"/>
      <c r="SUV566" s="45"/>
      <c r="SVB566" s="20"/>
      <c r="SVC566" s="20"/>
      <c r="SVD566" s="45"/>
      <c r="SVJ566" s="20"/>
      <c r="SVK566" s="20"/>
      <c r="SVL566" s="45"/>
      <c r="SVR566" s="20"/>
      <c r="SVS566" s="20"/>
      <c r="SVT566" s="45"/>
      <c r="SVZ566" s="20"/>
      <c r="SWA566" s="20"/>
      <c r="SWB566" s="45"/>
      <c r="SWH566" s="20"/>
      <c r="SWI566" s="20"/>
      <c r="SWJ566" s="45"/>
      <c r="SWP566" s="20"/>
      <c r="SWQ566" s="20"/>
      <c r="SWR566" s="45"/>
      <c r="SWX566" s="20"/>
      <c r="SWY566" s="20"/>
      <c r="SWZ566" s="45"/>
      <c r="SXF566" s="20"/>
      <c r="SXG566" s="20"/>
      <c r="SXH566" s="45"/>
      <c r="SXN566" s="20"/>
      <c r="SXO566" s="20"/>
      <c r="SXP566" s="45"/>
      <c r="SXV566" s="20"/>
      <c r="SXW566" s="20"/>
      <c r="SXX566" s="45"/>
      <c r="SYD566" s="20"/>
      <c r="SYE566" s="20"/>
      <c r="SYF566" s="45"/>
      <c r="SYL566" s="20"/>
      <c r="SYM566" s="20"/>
      <c r="SYN566" s="45"/>
      <c r="SYT566" s="20"/>
      <c r="SYU566" s="20"/>
      <c r="SYV566" s="45"/>
      <c r="SZB566" s="20"/>
      <c r="SZC566" s="20"/>
      <c r="SZD566" s="45"/>
      <c r="SZJ566" s="20"/>
      <c r="SZK566" s="20"/>
      <c r="SZL566" s="45"/>
      <c r="SZR566" s="20"/>
      <c r="SZS566" s="20"/>
      <c r="SZT566" s="45"/>
      <c r="SZZ566" s="20"/>
      <c r="TAA566" s="20"/>
      <c r="TAB566" s="45"/>
      <c r="TAH566" s="20"/>
      <c r="TAI566" s="20"/>
      <c r="TAJ566" s="45"/>
      <c r="TAP566" s="20"/>
      <c r="TAQ566" s="20"/>
      <c r="TAR566" s="45"/>
      <c r="TAX566" s="20"/>
      <c r="TAY566" s="20"/>
      <c r="TAZ566" s="45"/>
      <c r="TBF566" s="20"/>
      <c r="TBG566" s="20"/>
      <c r="TBH566" s="45"/>
      <c r="TBN566" s="20"/>
      <c r="TBO566" s="20"/>
      <c r="TBP566" s="45"/>
      <c r="TBV566" s="20"/>
      <c r="TBW566" s="20"/>
      <c r="TBX566" s="45"/>
      <c r="TCD566" s="20"/>
      <c r="TCE566" s="20"/>
      <c r="TCF566" s="45"/>
      <c r="TCL566" s="20"/>
      <c r="TCM566" s="20"/>
      <c r="TCN566" s="45"/>
      <c r="TCT566" s="20"/>
      <c r="TCU566" s="20"/>
      <c r="TCV566" s="45"/>
      <c r="TDB566" s="20"/>
      <c r="TDC566" s="20"/>
      <c r="TDD566" s="45"/>
      <c r="TDJ566" s="20"/>
      <c r="TDK566" s="20"/>
      <c r="TDL566" s="45"/>
      <c r="TDR566" s="20"/>
      <c r="TDS566" s="20"/>
      <c r="TDT566" s="45"/>
      <c r="TDZ566" s="20"/>
      <c r="TEA566" s="20"/>
      <c r="TEB566" s="45"/>
      <c r="TEH566" s="20"/>
      <c r="TEI566" s="20"/>
      <c r="TEJ566" s="45"/>
      <c r="TEP566" s="20"/>
      <c r="TEQ566" s="20"/>
      <c r="TER566" s="45"/>
      <c r="TEX566" s="20"/>
      <c r="TEY566" s="20"/>
      <c r="TEZ566" s="45"/>
      <c r="TFF566" s="20"/>
      <c r="TFG566" s="20"/>
      <c r="TFH566" s="45"/>
      <c r="TFN566" s="20"/>
      <c r="TFO566" s="20"/>
      <c r="TFP566" s="45"/>
      <c r="TFV566" s="20"/>
      <c r="TFW566" s="20"/>
      <c r="TFX566" s="45"/>
      <c r="TGD566" s="20"/>
      <c r="TGE566" s="20"/>
      <c r="TGF566" s="45"/>
      <c r="TGL566" s="20"/>
      <c r="TGM566" s="20"/>
      <c r="TGN566" s="45"/>
      <c r="TGT566" s="20"/>
      <c r="TGU566" s="20"/>
      <c r="TGV566" s="45"/>
      <c r="THB566" s="20"/>
      <c r="THC566" s="20"/>
      <c r="THD566" s="45"/>
      <c r="THJ566" s="20"/>
      <c r="THK566" s="20"/>
      <c r="THL566" s="45"/>
      <c r="THR566" s="20"/>
      <c r="THS566" s="20"/>
      <c r="THT566" s="45"/>
      <c r="THZ566" s="20"/>
      <c r="TIA566" s="20"/>
      <c r="TIB566" s="45"/>
      <c r="TIH566" s="20"/>
      <c r="TII566" s="20"/>
      <c r="TIJ566" s="45"/>
      <c r="TIP566" s="20"/>
      <c r="TIQ566" s="20"/>
      <c r="TIR566" s="45"/>
      <c r="TIX566" s="20"/>
      <c r="TIY566" s="20"/>
      <c r="TIZ566" s="45"/>
      <c r="TJF566" s="20"/>
      <c r="TJG566" s="20"/>
      <c r="TJH566" s="45"/>
      <c r="TJN566" s="20"/>
      <c r="TJO566" s="20"/>
      <c r="TJP566" s="45"/>
      <c r="TJV566" s="20"/>
      <c r="TJW566" s="20"/>
      <c r="TJX566" s="45"/>
      <c r="TKD566" s="20"/>
      <c r="TKE566" s="20"/>
      <c r="TKF566" s="45"/>
      <c r="TKL566" s="20"/>
      <c r="TKM566" s="20"/>
      <c r="TKN566" s="45"/>
      <c r="TKT566" s="20"/>
      <c r="TKU566" s="20"/>
      <c r="TKV566" s="45"/>
      <c r="TLB566" s="20"/>
      <c r="TLC566" s="20"/>
      <c r="TLD566" s="45"/>
      <c r="TLJ566" s="20"/>
      <c r="TLK566" s="20"/>
      <c r="TLL566" s="45"/>
      <c r="TLR566" s="20"/>
      <c r="TLS566" s="20"/>
      <c r="TLT566" s="45"/>
      <c r="TLZ566" s="20"/>
      <c r="TMA566" s="20"/>
      <c r="TMB566" s="45"/>
      <c r="TMH566" s="20"/>
      <c r="TMI566" s="20"/>
      <c r="TMJ566" s="45"/>
      <c r="TMP566" s="20"/>
      <c r="TMQ566" s="20"/>
      <c r="TMR566" s="45"/>
      <c r="TMX566" s="20"/>
      <c r="TMY566" s="20"/>
      <c r="TMZ566" s="45"/>
      <c r="TNF566" s="20"/>
      <c r="TNG566" s="20"/>
      <c r="TNH566" s="45"/>
      <c r="TNN566" s="20"/>
      <c r="TNO566" s="20"/>
      <c r="TNP566" s="45"/>
      <c r="TNV566" s="20"/>
      <c r="TNW566" s="20"/>
      <c r="TNX566" s="45"/>
      <c r="TOD566" s="20"/>
      <c r="TOE566" s="20"/>
      <c r="TOF566" s="45"/>
      <c r="TOL566" s="20"/>
      <c r="TOM566" s="20"/>
      <c r="TON566" s="45"/>
      <c r="TOT566" s="20"/>
      <c r="TOU566" s="20"/>
      <c r="TOV566" s="45"/>
      <c r="TPB566" s="20"/>
      <c r="TPC566" s="20"/>
      <c r="TPD566" s="45"/>
      <c r="TPJ566" s="20"/>
      <c r="TPK566" s="20"/>
      <c r="TPL566" s="45"/>
      <c r="TPR566" s="20"/>
      <c r="TPS566" s="20"/>
      <c r="TPT566" s="45"/>
      <c r="TPZ566" s="20"/>
      <c r="TQA566" s="20"/>
      <c r="TQB566" s="45"/>
      <c r="TQH566" s="20"/>
      <c r="TQI566" s="20"/>
      <c r="TQJ566" s="45"/>
      <c r="TQP566" s="20"/>
      <c r="TQQ566" s="20"/>
      <c r="TQR566" s="45"/>
      <c r="TQX566" s="20"/>
      <c r="TQY566" s="20"/>
      <c r="TQZ566" s="45"/>
      <c r="TRF566" s="20"/>
      <c r="TRG566" s="20"/>
      <c r="TRH566" s="45"/>
      <c r="TRN566" s="20"/>
      <c r="TRO566" s="20"/>
      <c r="TRP566" s="45"/>
      <c r="TRV566" s="20"/>
      <c r="TRW566" s="20"/>
      <c r="TRX566" s="45"/>
      <c r="TSD566" s="20"/>
      <c r="TSE566" s="20"/>
      <c r="TSF566" s="45"/>
      <c r="TSL566" s="20"/>
      <c r="TSM566" s="20"/>
      <c r="TSN566" s="45"/>
      <c r="TST566" s="20"/>
      <c r="TSU566" s="20"/>
      <c r="TSV566" s="45"/>
      <c r="TTB566" s="20"/>
      <c r="TTC566" s="20"/>
      <c r="TTD566" s="45"/>
      <c r="TTJ566" s="20"/>
      <c r="TTK566" s="20"/>
      <c r="TTL566" s="45"/>
      <c r="TTR566" s="20"/>
      <c r="TTS566" s="20"/>
      <c r="TTT566" s="45"/>
      <c r="TTZ566" s="20"/>
      <c r="TUA566" s="20"/>
      <c r="TUB566" s="45"/>
      <c r="TUH566" s="20"/>
      <c r="TUI566" s="20"/>
      <c r="TUJ566" s="45"/>
      <c r="TUP566" s="20"/>
      <c r="TUQ566" s="20"/>
      <c r="TUR566" s="45"/>
      <c r="TUX566" s="20"/>
      <c r="TUY566" s="20"/>
      <c r="TUZ566" s="45"/>
      <c r="TVF566" s="20"/>
      <c r="TVG566" s="20"/>
      <c r="TVH566" s="45"/>
      <c r="TVN566" s="20"/>
      <c r="TVO566" s="20"/>
      <c r="TVP566" s="45"/>
      <c r="TVV566" s="20"/>
      <c r="TVW566" s="20"/>
      <c r="TVX566" s="45"/>
      <c r="TWD566" s="20"/>
      <c r="TWE566" s="20"/>
      <c r="TWF566" s="45"/>
      <c r="TWL566" s="20"/>
      <c r="TWM566" s="20"/>
      <c r="TWN566" s="45"/>
      <c r="TWT566" s="20"/>
      <c r="TWU566" s="20"/>
      <c r="TWV566" s="45"/>
      <c r="TXB566" s="20"/>
      <c r="TXC566" s="20"/>
      <c r="TXD566" s="45"/>
      <c r="TXJ566" s="20"/>
      <c r="TXK566" s="20"/>
      <c r="TXL566" s="45"/>
      <c r="TXR566" s="20"/>
      <c r="TXS566" s="20"/>
      <c r="TXT566" s="45"/>
      <c r="TXZ566" s="20"/>
      <c r="TYA566" s="20"/>
      <c r="TYB566" s="45"/>
      <c r="TYH566" s="20"/>
      <c r="TYI566" s="20"/>
      <c r="TYJ566" s="45"/>
      <c r="TYP566" s="20"/>
      <c r="TYQ566" s="20"/>
      <c r="TYR566" s="45"/>
      <c r="TYX566" s="20"/>
      <c r="TYY566" s="20"/>
      <c r="TYZ566" s="45"/>
      <c r="TZF566" s="20"/>
      <c r="TZG566" s="20"/>
      <c r="TZH566" s="45"/>
      <c r="TZN566" s="20"/>
      <c r="TZO566" s="20"/>
      <c r="TZP566" s="45"/>
      <c r="TZV566" s="20"/>
      <c r="TZW566" s="20"/>
      <c r="TZX566" s="45"/>
      <c r="UAD566" s="20"/>
      <c r="UAE566" s="20"/>
      <c r="UAF566" s="45"/>
      <c r="UAL566" s="20"/>
      <c r="UAM566" s="20"/>
      <c r="UAN566" s="45"/>
      <c r="UAT566" s="20"/>
      <c r="UAU566" s="20"/>
      <c r="UAV566" s="45"/>
      <c r="UBB566" s="20"/>
      <c r="UBC566" s="20"/>
      <c r="UBD566" s="45"/>
      <c r="UBJ566" s="20"/>
      <c r="UBK566" s="20"/>
      <c r="UBL566" s="45"/>
      <c r="UBR566" s="20"/>
      <c r="UBS566" s="20"/>
      <c r="UBT566" s="45"/>
      <c r="UBZ566" s="20"/>
      <c r="UCA566" s="20"/>
      <c r="UCB566" s="45"/>
      <c r="UCH566" s="20"/>
      <c r="UCI566" s="20"/>
      <c r="UCJ566" s="45"/>
      <c r="UCP566" s="20"/>
      <c r="UCQ566" s="20"/>
      <c r="UCR566" s="45"/>
      <c r="UCX566" s="20"/>
      <c r="UCY566" s="20"/>
      <c r="UCZ566" s="45"/>
      <c r="UDF566" s="20"/>
      <c r="UDG566" s="20"/>
      <c r="UDH566" s="45"/>
      <c r="UDN566" s="20"/>
      <c r="UDO566" s="20"/>
      <c r="UDP566" s="45"/>
      <c r="UDV566" s="20"/>
      <c r="UDW566" s="20"/>
      <c r="UDX566" s="45"/>
      <c r="UED566" s="20"/>
      <c r="UEE566" s="20"/>
      <c r="UEF566" s="45"/>
      <c r="UEL566" s="20"/>
      <c r="UEM566" s="20"/>
      <c r="UEN566" s="45"/>
      <c r="UET566" s="20"/>
      <c r="UEU566" s="20"/>
      <c r="UEV566" s="45"/>
      <c r="UFB566" s="20"/>
      <c r="UFC566" s="20"/>
      <c r="UFD566" s="45"/>
      <c r="UFJ566" s="20"/>
      <c r="UFK566" s="20"/>
      <c r="UFL566" s="45"/>
      <c r="UFR566" s="20"/>
      <c r="UFS566" s="20"/>
      <c r="UFT566" s="45"/>
      <c r="UFZ566" s="20"/>
      <c r="UGA566" s="20"/>
      <c r="UGB566" s="45"/>
      <c r="UGH566" s="20"/>
      <c r="UGI566" s="20"/>
      <c r="UGJ566" s="45"/>
      <c r="UGP566" s="20"/>
      <c r="UGQ566" s="20"/>
      <c r="UGR566" s="45"/>
      <c r="UGX566" s="20"/>
      <c r="UGY566" s="20"/>
      <c r="UGZ566" s="45"/>
      <c r="UHF566" s="20"/>
      <c r="UHG566" s="20"/>
      <c r="UHH566" s="45"/>
      <c r="UHN566" s="20"/>
      <c r="UHO566" s="20"/>
      <c r="UHP566" s="45"/>
      <c r="UHV566" s="20"/>
      <c r="UHW566" s="20"/>
      <c r="UHX566" s="45"/>
      <c r="UID566" s="20"/>
      <c r="UIE566" s="20"/>
      <c r="UIF566" s="45"/>
      <c r="UIL566" s="20"/>
      <c r="UIM566" s="20"/>
      <c r="UIN566" s="45"/>
      <c r="UIT566" s="20"/>
      <c r="UIU566" s="20"/>
      <c r="UIV566" s="45"/>
      <c r="UJB566" s="20"/>
      <c r="UJC566" s="20"/>
      <c r="UJD566" s="45"/>
      <c r="UJJ566" s="20"/>
      <c r="UJK566" s="20"/>
      <c r="UJL566" s="45"/>
      <c r="UJR566" s="20"/>
      <c r="UJS566" s="20"/>
      <c r="UJT566" s="45"/>
      <c r="UJZ566" s="20"/>
      <c r="UKA566" s="20"/>
      <c r="UKB566" s="45"/>
      <c r="UKH566" s="20"/>
      <c r="UKI566" s="20"/>
      <c r="UKJ566" s="45"/>
      <c r="UKP566" s="20"/>
      <c r="UKQ566" s="20"/>
      <c r="UKR566" s="45"/>
      <c r="UKX566" s="20"/>
      <c r="UKY566" s="20"/>
      <c r="UKZ566" s="45"/>
      <c r="ULF566" s="20"/>
      <c r="ULG566" s="20"/>
      <c r="ULH566" s="45"/>
      <c r="ULN566" s="20"/>
      <c r="ULO566" s="20"/>
      <c r="ULP566" s="45"/>
      <c r="ULV566" s="20"/>
      <c r="ULW566" s="20"/>
      <c r="ULX566" s="45"/>
      <c r="UMD566" s="20"/>
      <c r="UME566" s="20"/>
      <c r="UMF566" s="45"/>
      <c r="UML566" s="20"/>
      <c r="UMM566" s="20"/>
      <c r="UMN566" s="45"/>
      <c r="UMT566" s="20"/>
      <c r="UMU566" s="20"/>
      <c r="UMV566" s="45"/>
      <c r="UNB566" s="20"/>
      <c r="UNC566" s="20"/>
      <c r="UND566" s="45"/>
      <c r="UNJ566" s="20"/>
      <c r="UNK566" s="20"/>
      <c r="UNL566" s="45"/>
      <c r="UNR566" s="20"/>
      <c r="UNS566" s="20"/>
      <c r="UNT566" s="45"/>
      <c r="UNZ566" s="20"/>
      <c r="UOA566" s="20"/>
      <c r="UOB566" s="45"/>
      <c r="UOH566" s="20"/>
      <c r="UOI566" s="20"/>
      <c r="UOJ566" s="45"/>
      <c r="UOP566" s="20"/>
      <c r="UOQ566" s="20"/>
      <c r="UOR566" s="45"/>
      <c r="UOX566" s="20"/>
      <c r="UOY566" s="20"/>
      <c r="UOZ566" s="45"/>
      <c r="UPF566" s="20"/>
      <c r="UPG566" s="20"/>
      <c r="UPH566" s="45"/>
      <c r="UPN566" s="20"/>
      <c r="UPO566" s="20"/>
      <c r="UPP566" s="45"/>
      <c r="UPV566" s="20"/>
      <c r="UPW566" s="20"/>
      <c r="UPX566" s="45"/>
      <c r="UQD566" s="20"/>
      <c r="UQE566" s="20"/>
      <c r="UQF566" s="45"/>
      <c r="UQL566" s="20"/>
      <c r="UQM566" s="20"/>
      <c r="UQN566" s="45"/>
      <c r="UQT566" s="20"/>
      <c r="UQU566" s="20"/>
      <c r="UQV566" s="45"/>
      <c r="URB566" s="20"/>
      <c r="URC566" s="20"/>
      <c r="URD566" s="45"/>
      <c r="URJ566" s="20"/>
      <c r="URK566" s="20"/>
      <c r="URL566" s="45"/>
      <c r="URR566" s="20"/>
      <c r="URS566" s="20"/>
      <c r="URT566" s="45"/>
      <c r="URZ566" s="20"/>
      <c r="USA566" s="20"/>
      <c r="USB566" s="45"/>
      <c r="USH566" s="20"/>
      <c r="USI566" s="20"/>
      <c r="USJ566" s="45"/>
      <c r="USP566" s="20"/>
      <c r="USQ566" s="20"/>
      <c r="USR566" s="45"/>
      <c r="USX566" s="20"/>
      <c r="USY566" s="20"/>
      <c r="USZ566" s="45"/>
      <c r="UTF566" s="20"/>
      <c r="UTG566" s="20"/>
      <c r="UTH566" s="45"/>
      <c r="UTN566" s="20"/>
      <c r="UTO566" s="20"/>
      <c r="UTP566" s="45"/>
      <c r="UTV566" s="20"/>
      <c r="UTW566" s="20"/>
      <c r="UTX566" s="45"/>
      <c r="UUD566" s="20"/>
      <c r="UUE566" s="20"/>
      <c r="UUF566" s="45"/>
      <c r="UUL566" s="20"/>
      <c r="UUM566" s="20"/>
      <c r="UUN566" s="45"/>
      <c r="UUT566" s="20"/>
      <c r="UUU566" s="20"/>
      <c r="UUV566" s="45"/>
      <c r="UVB566" s="20"/>
      <c r="UVC566" s="20"/>
      <c r="UVD566" s="45"/>
      <c r="UVJ566" s="20"/>
      <c r="UVK566" s="20"/>
      <c r="UVL566" s="45"/>
      <c r="UVR566" s="20"/>
      <c r="UVS566" s="20"/>
      <c r="UVT566" s="45"/>
      <c r="UVZ566" s="20"/>
      <c r="UWA566" s="20"/>
      <c r="UWB566" s="45"/>
      <c r="UWH566" s="20"/>
      <c r="UWI566" s="20"/>
      <c r="UWJ566" s="45"/>
      <c r="UWP566" s="20"/>
      <c r="UWQ566" s="20"/>
      <c r="UWR566" s="45"/>
      <c r="UWX566" s="20"/>
      <c r="UWY566" s="20"/>
      <c r="UWZ566" s="45"/>
      <c r="UXF566" s="20"/>
      <c r="UXG566" s="20"/>
      <c r="UXH566" s="45"/>
      <c r="UXN566" s="20"/>
      <c r="UXO566" s="20"/>
      <c r="UXP566" s="45"/>
      <c r="UXV566" s="20"/>
      <c r="UXW566" s="20"/>
      <c r="UXX566" s="45"/>
      <c r="UYD566" s="20"/>
      <c r="UYE566" s="20"/>
      <c r="UYF566" s="45"/>
      <c r="UYL566" s="20"/>
      <c r="UYM566" s="20"/>
      <c r="UYN566" s="45"/>
      <c r="UYT566" s="20"/>
      <c r="UYU566" s="20"/>
      <c r="UYV566" s="45"/>
      <c r="UZB566" s="20"/>
      <c r="UZC566" s="20"/>
      <c r="UZD566" s="45"/>
      <c r="UZJ566" s="20"/>
      <c r="UZK566" s="20"/>
      <c r="UZL566" s="45"/>
      <c r="UZR566" s="20"/>
      <c r="UZS566" s="20"/>
      <c r="UZT566" s="45"/>
      <c r="UZZ566" s="20"/>
      <c r="VAA566" s="20"/>
      <c r="VAB566" s="45"/>
      <c r="VAH566" s="20"/>
      <c r="VAI566" s="20"/>
      <c r="VAJ566" s="45"/>
      <c r="VAP566" s="20"/>
      <c r="VAQ566" s="20"/>
      <c r="VAR566" s="45"/>
      <c r="VAX566" s="20"/>
      <c r="VAY566" s="20"/>
      <c r="VAZ566" s="45"/>
      <c r="VBF566" s="20"/>
      <c r="VBG566" s="20"/>
      <c r="VBH566" s="45"/>
      <c r="VBN566" s="20"/>
      <c r="VBO566" s="20"/>
      <c r="VBP566" s="45"/>
      <c r="VBV566" s="20"/>
      <c r="VBW566" s="20"/>
      <c r="VBX566" s="45"/>
      <c r="VCD566" s="20"/>
      <c r="VCE566" s="20"/>
      <c r="VCF566" s="45"/>
      <c r="VCL566" s="20"/>
      <c r="VCM566" s="20"/>
      <c r="VCN566" s="45"/>
      <c r="VCT566" s="20"/>
      <c r="VCU566" s="20"/>
      <c r="VCV566" s="45"/>
      <c r="VDB566" s="20"/>
      <c r="VDC566" s="20"/>
      <c r="VDD566" s="45"/>
      <c r="VDJ566" s="20"/>
      <c r="VDK566" s="20"/>
      <c r="VDL566" s="45"/>
      <c r="VDR566" s="20"/>
      <c r="VDS566" s="20"/>
      <c r="VDT566" s="45"/>
      <c r="VDZ566" s="20"/>
      <c r="VEA566" s="20"/>
      <c r="VEB566" s="45"/>
      <c r="VEH566" s="20"/>
      <c r="VEI566" s="20"/>
      <c r="VEJ566" s="45"/>
      <c r="VEP566" s="20"/>
      <c r="VEQ566" s="20"/>
      <c r="VER566" s="45"/>
      <c r="VEX566" s="20"/>
      <c r="VEY566" s="20"/>
      <c r="VEZ566" s="45"/>
      <c r="VFF566" s="20"/>
      <c r="VFG566" s="20"/>
      <c r="VFH566" s="45"/>
      <c r="VFN566" s="20"/>
      <c r="VFO566" s="20"/>
      <c r="VFP566" s="45"/>
      <c r="VFV566" s="20"/>
      <c r="VFW566" s="20"/>
      <c r="VFX566" s="45"/>
      <c r="VGD566" s="20"/>
      <c r="VGE566" s="20"/>
      <c r="VGF566" s="45"/>
      <c r="VGL566" s="20"/>
      <c r="VGM566" s="20"/>
      <c r="VGN566" s="45"/>
      <c r="VGT566" s="20"/>
      <c r="VGU566" s="20"/>
      <c r="VGV566" s="45"/>
      <c r="VHB566" s="20"/>
      <c r="VHC566" s="20"/>
      <c r="VHD566" s="45"/>
      <c r="VHJ566" s="20"/>
      <c r="VHK566" s="20"/>
      <c r="VHL566" s="45"/>
      <c r="VHR566" s="20"/>
      <c r="VHS566" s="20"/>
      <c r="VHT566" s="45"/>
      <c r="VHZ566" s="20"/>
      <c r="VIA566" s="20"/>
      <c r="VIB566" s="45"/>
      <c r="VIH566" s="20"/>
      <c r="VII566" s="20"/>
      <c r="VIJ566" s="45"/>
      <c r="VIP566" s="20"/>
      <c r="VIQ566" s="20"/>
      <c r="VIR566" s="45"/>
      <c r="VIX566" s="20"/>
      <c r="VIY566" s="20"/>
      <c r="VIZ566" s="45"/>
      <c r="VJF566" s="20"/>
      <c r="VJG566" s="20"/>
      <c r="VJH566" s="45"/>
      <c r="VJN566" s="20"/>
      <c r="VJO566" s="20"/>
      <c r="VJP566" s="45"/>
      <c r="VJV566" s="20"/>
      <c r="VJW566" s="20"/>
      <c r="VJX566" s="45"/>
      <c r="VKD566" s="20"/>
      <c r="VKE566" s="20"/>
      <c r="VKF566" s="45"/>
      <c r="VKL566" s="20"/>
      <c r="VKM566" s="20"/>
      <c r="VKN566" s="45"/>
      <c r="VKT566" s="20"/>
      <c r="VKU566" s="20"/>
      <c r="VKV566" s="45"/>
      <c r="VLB566" s="20"/>
      <c r="VLC566" s="20"/>
      <c r="VLD566" s="45"/>
      <c r="VLJ566" s="20"/>
      <c r="VLK566" s="20"/>
      <c r="VLL566" s="45"/>
      <c r="VLR566" s="20"/>
      <c r="VLS566" s="20"/>
      <c r="VLT566" s="45"/>
      <c r="VLZ566" s="20"/>
      <c r="VMA566" s="20"/>
      <c r="VMB566" s="45"/>
      <c r="VMH566" s="20"/>
      <c r="VMI566" s="20"/>
      <c r="VMJ566" s="45"/>
      <c r="VMP566" s="20"/>
      <c r="VMQ566" s="20"/>
      <c r="VMR566" s="45"/>
      <c r="VMX566" s="20"/>
      <c r="VMY566" s="20"/>
      <c r="VMZ566" s="45"/>
      <c r="VNF566" s="20"/>
      <c r="VNG566" s="20"/>
      <c r="VNH566" s="45"/>
      <c r="VNN566" s="20"/>
      <c r="VNO566" s="20"/>
      <c r="VNP566" s="45"/>
      <c r="VNV566" s="20"/>
      <c r="VNW566" s="20"/>
      <c r="VNX566" s="45"/>
      <c r="VOD566" s="20"/>
      <c r="VOE566" s="20"/>
      <c r="VOF566" s="45"/>
      <c r="VOL566" s="20"/>
      <c r="VOM566" s="20"/>
      <c r="VON566" s="45"/>
      <c r="VOT566" s="20"/>
      <c r="VOU566" s="20"/>
      <c r="VOV566" s="45"/>
      <c r="VPB566" s="20"/>
      <c r="VPC566" s="20"/>
      <c r="VPD566" s="45"/>
      <c r="VPJ566" s="20"/>
      <c r="VPK566" s="20"/>
      <c r="VPL566" s="45"/>
      <c r="VPR566" s="20"/>
      <c r="VPS566" s="20"/>
      <c r="VPT566" s="45"/>
      <c r="VPZ566" s="20"/>
      <c r="VQA566" s="20"/>
      <c r="VQB566" s="45"/>
      <c r="VQH566" s="20"/>
      <c r="VQI566" s="20"/>
      <c r="VQJ566" s="45"/>
      <c r="VQP566" s="20"/>
      <c r="VQQ566" s="20"/>
      <c r="VQR566" s="45"/>
      <c r="VQX566" s="20"/>
      <c r="VQY566" s="20"/>
      <c r="VQZ566" s="45"/>
      <c r="VRF566" s="20"/>
      <c r="VRG566" s="20"/>
      <c r="VRH566" s="45"/>
      <c r="VRN566" s="20"/>
      <c r="VRO566" s="20"/>
      <c r="VRP566" s="45"/>
      <c r="VRV566" s="20"/>
      <c r="VRW566" s="20"/>
      <c r="VRX566" s="45"/>
      <c r="VSD566" s="20"/>
      <c r="VSE566" s="20"/>
      <c r="VSF566" s="45"/>
      <c r="VSL566" s="20"/>
      <c r="VSM566" s="20"/>
      <c r="VSN566" s="45"/>
      <c r="VST566" s="20"/>
      <c r="VSU566" s="20"/>
      <c r="VSV566" s="45"/>
      <c r="VTB566" s="20"/>
      <c r="VTC566" s="20"/>
      <c r="VTD566" s="45"/>
      <c r="VTJ566" s="20"/>
      <c r="VTK566" s="20"/>
      <c r="VTL566" s="45"/>
      <c r="VTR566" s="20"/>
      <c r="VTS566" s="20"/>
      <c r="VTT566" s="45"/>
      <c r="VTZ566" s="20"/>
      <c r="VUA566" s="20"/>
      <c r="VUB566" s="45"/>
      <c r="VUH566" s="20"/>
      <c r="VUI566" s="20"/>
      <c r="VUJ566" s="45"/>
      <c r="VUP566" s="20"/>
      <c r="VUQ566" s="20"/>
      <c r="VUR566" s="45"/>
      <c r="VUX566" s="20"/>
      <c r="VUY566" s="20"/>
      <c r="VUZ566" s="45"/>
      <c r="VVF566" s="20"/>
      <c r="VVG566" s="20"/>
      <c r="VVH566" s="45"/>
      <c r="VVN566" s="20"/>
      <c r="VVO566" s="20"/>
      <c r="VVP566" s="45"/>
      <c r="VVV566" s="20"/>
      <c r="VVW566" s="20"/>
      <c r="VVX566" s="45"/>
      <c r="VWD566" s="20"/>
      <c r="VWE566" s="20"/>
      <c r="VWF566" s="45"/>
      <c r="VWL566" s="20"/>
      <c r="VWM566" s="20"/>
      <c r="VWN566" s="45"/>
      <c r="VWT566" s="20"/>
      <c r="VWU566" s="20"/>
      <c r="VWV566" s="45"/>
      <c r="VXB566" s="20"/>
      <c r="VXC566" s="20"/>
      <c r="VXD566" s="45"/>
      <c r="VXJ566" s="20"/>
      <c r="VXK566" s="20"/>
      <c r="VXL566" s="45"/>
      <c r="VXR566" s="20"/>
      <c r="VXS566" s="20"/>
      <c r="VXT566" s="45"/>
      <c r="VXZ566" s="20"/>
      <c r="VYA566" s="20"/>
      <c r="VYB566" s="45"/>
      <c r="VYH566" s="20"/>
      <c r="VYI566" s="20"/>
      <c r="VYJ566" s="45"/>
      <c r="VYP566" s="20"/>
      <c r="VYQ566" s="20"/>
      <c r="VYR566" s="45"/>
      <c r="VYX566" s="20"/>
      <c r="VYY566" s="20"/>
      <c r="VYZ566" s="45"/>
      <c r="VZF566" s="20"/>
      <c r="VZG566" s="20"/>
      <c r="VZH566" s="45"/>
      <c r="VZN566" s="20"/>
      <c r="VZO566" s="20"/>
      <c r="VZP566" s="45"/>
      <c r="VZV566" s="20"/>
      <c r="VZW566" s="20"/>
      <c r="VZX566" s="45"/>
      <c r="WAD566" s="20"/>
      <c r="WAE566" s="20"/>
      <c r="WAF566" s="45"/>
      <c r="WAL566" s="20"/>
      <c r="WAM566" s="20"/>
      <c r="WAN566" s="45"/>
      <c r="WAT566" s="20"/>
      <c r="WAU566" s="20"/>
      <c r="WAV566" s="45"/>
      <c r="WBB566" s="20"/>
      <c r="WBC566" s="20"/>
      <c r="WBD566" s="45"/>
      <c r="WBJ566" s="20"/>
      <c r="WBK566" s="20"/>
      <c r="WBL566" s="45"/>
      <c r="WBR566" s="20"/>
      <c r="WBS566" s="20"/>
      <c r="WBT566" s="45"/>
      <c r="WBZ566" s="20"/>
      <c r="WCA566" s="20"/>
      <c r="WCB566" s="45"/>
      <c r="WCH566" s="20"/>
      <c r="WCI566" s="20"/>
      <c r="WCJ566" s="45"/>
      <c r="WCP566" s="20"/>
      <c r="WCQ566" s="20"/>
      <c r="WCR566" s="45"/>
      <c r="WCX566" s="20"/>
      <c r="WCY566" s="20"/>
      <c r="WCZ566" s="45"/>
      <c r="WDF566" s="20"/>
      <c r="WDG566" s="20"/>
      <c r="WDH566" s="45"/>
      <c r="WDN566" s="20"/>
      <c r="WDO566" s="20"/>
      <c r="WDP566" s="45"/>
      <c r="WDV566" s="20"/>
      <c r="WDW566" s="20"/>
      <c r="WDX566" s="45"/>
      <c r="WED566" s="20"/>
      <c r="WEE566" s="20"/>
      <c r="WEF566" s="45"/>
      <c r="WEL566" s="20"/>
      <c r="WEM566" s="20"/>
      <c r="WEN566" s="45"/>
      <c r="WET566" s="20"/>
      <c r="WEU566" s="20"/>
      <c r="WEV566" s="45"/>
      <c r="WFB566" s="20"/>
      <c r="WFC566" s="20"/>
      <c r="WFD566" s="45"/>
      <c r="WFJ566" s="20"/>
      <c r="WFK566" s="20"/>
      <c r="WFL566" s="45"/>
      <c r="WFR566" s="20"/>
      <c r="WFS566" s="20"/>
      <c r="WFT566" s="45"/>
      <c r="WFZ566" s="20"/>
      <c r="WGA566" s="20"/>
      <c r="WGB566" s="45"/>
      <c r="WGH566" s="20"/>
      <c r="WGI566" s="20"/>
      <c r="WGJ566" s="45"/>
      <c r="WGP566" s="20"/>
      <c r="WGQ566" s="20"/>
      <c r="WGR566" s="45"/>
      <c r="WGX566" s="20"/>
      <c r="WGY566" s="20"/>
      <c r="WGZ566" s="45"/>
      <c r="WHF566" s="20"/>
      <c r="WHG566" s="20"/>
      <c r="WHH566" s="45"/>
      <c r="WHN566" s="20"/>
      <c r="WHO566" s="20"/>
      <c r="WHP566" s="45"/>
      <c r="WHV566" s="20"/>
      <c r="WHW566" s="20"/>
      <c r="WHX566" s="45"/>
      <c r="WID566" s="20"/>
      <c r="WIE566" s="20"/>
      <c r="WIF566" s="45"/>
      <c r="WIL566" s="20"/>
      <c r="WIM566" s="20"/>
      <c r="WIN566" s="45"/>
      <c r="WIT566" s="20"/>
      <c r="WIU566" s="20"/>
      <c r="WIV566" s="45"/>
      <c r="WJB566" s="20"/>
      <c r="WJC566" s="20"/>
      <c r="WJD566" s="45"/>
      <c r="WJJ566" s="20"/>
      <c r="WJK566" s="20"/>
      <c r="WJL566" s="45"/>
      <c r="WJR566" s="20"/>
      <c r="WJS566" s="20"/>
      <c r="WJT566" s="45"/>
      <c r="WJZ566" s="20"/>
      <c r="WKA566" s="20"/>
      <c r="WKB566" s="45"/>
      <c r="WKH566" s="20"/>
      <c r="WKI566" s="20"/>
      <c r="WKJ566" s="45"/>
      <c r="WKP566" s="20"/>
      <c r="WKQ566" s="20"/>
      <c r="WKR566" s="45"/>
      <c r="WKX566" s="20"/>
      <c r="WKY566" s="20"/>
      <c r="WKZ566" s="45"/>
      <c r="WLF566" s="20"/>
      <c r="WLG566" s="20"/>
      <c r="WLH566" s="45"/>
      <c r="WLN566" s="20"/>
      <c r="WLO566" s="20"/>
      <c r="WLP566" s="45"/>
      <c r="WLV566" s="20"/>
      <c r="WLW566" s="20"/>
      <c r="WLX566" s="45"/>
      <c r="WMD566" s="20"/>
      <c r="WME566" s="20"/>
      <c r="WMF566" s="45"/>
      <c r="WML566" s="20"/>
      <c r="WMM566" s="20"/>
      <c r="WMN566" s="45"/>
      <c r="WMT566" s="20"/>
      <c r="WMU566" s="20"/>
      <c r="WMV566" s="45"/>
      <c r="WNB566" s="20"/>
      <c r="WNC566" s="20"/>
      <c r="WND566" s="45"/>
      <c r="WNJ566" s="20"/>
      <c r="WNK566" s="20"/>
      <c r="WNL566" s="45"/>
      <c r="WNR566" s="20"/>
      <c r="WNS566" s="20"/>
      <c r="WNT566" s="45"/>
      <c r="WNZ566" s="20"/>
      <c r="WOA566" s="20"/>
      <c r="WOB566" s="45"/>
      <c r="WOH566" s="20"/>
      <c r="WOI566" s="20"/>
      <c r="WOJ566" s="45"/>
      <c r="WOP566" s="20"/>
      <c r="WOQ566" s="20"/>
      <c r="WOR566" s="45"/>
      <c r="WOX566" s="20"/>
      <c r="WOY566" s="20"/>
      <c r="WOZ566" s="45"/>
      <c r="WPF566" s="20"/>
      <c r="WPG566" s="20"/>
      <c r="WPH566" s="45"/>
      <c r="WPN566" s="20"/>
      <c r="WPO566" s="20"/>
      <c r="WPP566" s="45"/>
      <c r="WPV566" s="20"/>
      <c r="WPW566" s="20"/>
      <c r="WPX566" s="45"/>
      <c r="WQD566" s="20"/>
      <c r="WQE566" s="20"/>
      <c r="WQF566" s="45"/>
      <c r="WQL566" s="20"/>
      <c r="WQM566" s="20"/>
      <c r="WQN566" s="45"/>
      <c r="WQT566" s="20"/>
      <c r="WQU566" s="20"/>
      <c r="WQV566" s="45"/>
      <c r="WRB566" s="20"/>
      <c r="WRC566" s="20"/>
      <c r="WRD566" s="45"/>
      <c r="WRJ566" s="20"/>
      <c r="WRK566" s="20"/>
      <c r="WRL566" s="45"/>
      <c r="WRR566" s="20"/>
      <c r="WRS566" s="20"/>
      <c r="WRT566" s="45"/>
      <c r="WRZ566" s="20"/>
      <c r="WSA566" s="20"/>
      <c r="WSB566" s="45"/>
      <c r="WSH566" s="20"/>
      <c r="WSI566" s="20"/>
      <c r="WSJ566" s="45"/>
      <c r="WSP566" s="20"/>
      <c r="WSQ566" s="20"/>
      <c r="WSR566" s="45"/>
      <c r="WSX566" s="20"/>
      <c r="WSY566" s="20"/>
      <c r="WSZ566" s="45"/>
      <c r="WTF566" s="20"/>
      <c r="WTG566" s="20"/>
      <c r="WTH566" s="45"/>
      <c r="WTN566" s="20"/>
      <c r="WTO566" s="20"/>
      <c r="WTP566" s="45"/>
      <c r="WTV566" s="20"/>
      <c r="WTW566" s="20"/>
      <c r="WTX566" s="45"/>
      <c r="WUD566" s="20"/>
      <c r="WUE566" s="20"/>
      <c r="WUF566" s="45"/>
      <c r="WUL566" s="20"/>
      <c r="WUM566" s="20"/>
      <c r="WUN566" s="45"/>
      <c r="WUT566" s="20"/>
      <c r="WUU566" s="20"/>
      <c r="WUV566" s="45"/>
      <c r="WVB566" s="20"/>
      <c r="WVC566" s="20"/>
      <c r="WVD566" s="45"/>
      <c r="WVJ566" s="20"/>
      <c r="WVK566" s="20"/>
      <c r="WVL566" s="45"/>
      <c r="WVR566" s="20"/>
      <c r="WVS566" s="20"/>
      <c r="WVT566" s="45"/>
      <c r="WVZ566" s="20"/>
      <c r="WWA566" s="20"/>
      <c r="WWB566" s="45"/>
      <c r="WWH566" s="20"/>
      <c r="WWI566" s="20"/>
      <c r="WWJ566" s="45"/>
      <c r="WWP566" s="20"/>
      <c r="WWQ566" s="20"/>
      <c r="WWR566" s="45"/>
      <c r="WWX566" s="20"/>
      <c r="WWY566" s="20"/>
      <c r="WWZ566" s="45"/>
      <c r="WXF566" s="20"/>
      <c r="WXG566" s="20"/>
      <c r="WXH566" s="45"/>
      <c r="WXN566" s="20"/>
      <c r="WXO566" s="20"/>
      <c r="WXP566" s="45"/>
      <c r="WXV566" s="20"/>
      <c r="WXW566" s="20"/>
      <c r="WXX566" s="45"/>
      <c r="WYD566" s="20"/>
      <c r="WYE566" s="20"/>
      <c r="WYF566" s="45"/>
      <c r="WYL566" s="20"/>
      <c r="WYM566" s="20"/>
      <c r="WYN566" s="45"/>
      <c r="WYT566" s="20"/>
      <c r="WYU566" s="20"/>
      <c r="WYV566" s="45"/>
      <c r="WZB566" s="20"/>
      <c r="WZC566" s="20"/>
      <c r="WZD566" s="45"/>
      <c r="WZJ566" s="20"/>
      <c r="WZK566" s="20"/>
      <c r="WZL566" s="45"/>
      <c r="WZR566" s="20"/>
      <c r="WZS566" s="20"/>
      <c r="WZT566" s="45"/>
      <c r="WZZ566" s="20"/>
      <c r="XAA566" s="20"/>
      <c r="XAB566" s="45"/>
      <c r="XAH566" s="20"/>
      <c r="XAI566" s="20"/>
      <c r="XAJ566" s="45"/>
      <c r="XAP566" s="20"/>
      <c r="XAQ566" s="20"/>
      <c r="XAR566" s="45"/>
      <c r="XAX566" s="20"/>
      <c r="XAY566" s="20"/>
      <c r="XAZ566" s="45"/>
      <c r="XBF566" s="20"/>
      <c r="XBG566" s="20"/>
      <c r="XBH566" s="45"/>
      <c r="XBN566" s="20"/>
      <c r="XBO566" s="20"/>
      <c r="XBP566" s="45"/>
      <c r="XBV566" s="20"/>
      <c r="XBW566" s="20"/>
      <c r="XBX566" s="45"/>
      <c r="XCD566" s="20"/>
      <c r="XCE566" s="20"/>
      <c r="XCF566" s="45"/>
      <c r="XCL566" s="20"/>
      <c r="XCM566" s="20"/>
      <c r="XCN566" s="45"/>
      <c r="XCT566" s="20"/>
      <c r="XCU566" s="20"/>
      <c r="XCV566" s="45"/>
      <c r="XDB566" s="20"/>
      <c r="XDC566" s="20"/>
      <c r="XDD566" s="45"/>
      <c r="XDJ566" s="20"/>
      <c r="XDK566" s="20"/>
      <c r="XDL566" s="45"/>
      <c r="XDR566" s="20"/>
      <c r="XDS566" s="20"/>
      <c r="XDT566" s="45"/>
      <c r="XDZ566" s="20"/>
      <c r="XEA566" s="20"/>
      <c r="XEB566" s="45"/>
      <c r="XEH566" s="20"/>
      <c r="XEI566" s="20"/>
      <c r="XEJ566" s="45"/>
      <c r="XEP566" s="20"/>
      <c r="XEQ566" s="20"/>
      <c r="XER566" s="45"/>
      <c r="XEX566" s="20"/>
      <c r="XEY566" s="20"/>
      <c r="XEZ566" s="45"/>
    </row>
    <row r="567" spans="2:1020 1026:2044 2050:3068 3074:4092 4098:5116 5122:6140 6146:7164 7170:8188 8194:9212 9218:10236 10242:11260 11266:12284 12290:13308 13314:14332 14338:15356 15362:16380">
      <c r="B567" s="9"/>
      <c r="C567" s="9"/>
      <c r="D567" s="9"/>
      <c r="E567" s="9"/>
      <c r="F567" s="9"/>
      <c r="G567" s="9"/>
      <c r="H567" s="9"/>
      <c r="I567" s="9"/>
    </row>
    <row r="568" spans="2:1020 1026:2044 2050:3068 3074:4092 4098:5116 5122:6140 6146:7164 7170:8188 8194:9212 9218:10236 10242:11260 11266:12284 12290:13308 13314:14332 14338:15356 15362:16380">
      <c r="B568" s="9"/>
      <c r="C568" s="9"/>
      <c r="D568" s="9"/>
      <c r="E568" s="9"/>
      <c r="F568" s="9"/>
      <c r="G568" s="9"/>
      <c r="H568" s="9"/>
      <c r="I568" s="9"/>
    </row>
    <row r="569" spans="2:1020 1026:2044 2050:3068 3074:4092 4098:5116 5122:6140 6146:7164 7170:8188 8194:9212 9218:10236 10242:11260 11266:12284 12290:13308 13314:14332 14338:15356 15362:16380" ht="18.75" customHeight="1">
      <c r="B569" s="87" t="s">
        <v>13</v>
      </c>
      <c r="C569" s="87"/>
      <c r="D569" s="9" t="s">
        <v>125</v>
      </c>
      <c r="E569" s="9"/>
      <c r="F569" s="9"/>
      <c r="G569" s="9"/>
      <c r="H569" s="9"/>
      <c r="I569" s="9"/>
    </row>
    <row r="570" spans="2:1020 1026:2044 2050:3068 3074:4092 4098:5116 5122:6140 6146:7164 7170:8188 8194:9212 9218:10236 10242:11260 11266:12284 12290:13308 13314:14332 14338:15356 15362:16380" ht="18.75" customHeight="1">
      <c r="B570" s="92" t="s">
        <v>75</v>
      </c>
      <c r="C570" s="92"/>
      <c r="D570" s="93">
        <f>F299</f>
        <v>7178</v>
      </c>
      <c r="E570" s="9"/>
      <c r="F570" s="9"/>
      <c r="G570" s="9"/>
      <c r="H570" s="9"/>
      <c r="I570" s="9"/>
    </row>
    <row r="571" spans="2:1020 1026:2044 2050:3068 3074:4092 4098:5116 5122:6140 6146:7164 7170:8188 8194:9212 9218:10236 10242:11260 11266:12284 12290:13308 13314:14332 14338:15356 15362:16380" ht="15.75" customHeight="1">
      <c r="B571" s="92"/>
      <c r="C571" s="92">
        <v>117</v>
      </c>
      <c r="D571" s="93"/>
      <c r="E571" s="9"/>
      <c r="F571" s="9"/>
      <c r="G571" s="9"/>
      <c r="H571" s="9"/>
      <c r="I571" s="9"/>
    </row>
    <row r="572" spans="2:1020 1026:2044 2050:3068 3074:4092 4098:5116 5122:6140 6146:7164 7170:8188 8194:9212 9218:10236 10242:11260 11266:12284 12290:13308 13314:14332 14338:15356 15362:16380" ht="22.5">
      <c r="B572" s="140" t="s">
        <v>44</v>
      </c>
      <c r="C572" s="140"/>
      <c r="D572" s="9"/>
      <c r="E572" s="9"/>
      <c r="F572" s="9"/>
      <c r="G572" s="9"/>
      <c r="H572" s="9"/>
      <c r="I572" s="9"/>
    </row>
    <row r="573" spans="2:1020 1026:2044 2050:3068 3074:4092 4098:5116 5122:6140 6146:7164 7170:8188 8194:9212 9218:10236 10242:11260 11266:12284 12290:13308 13314:14332 14338:15356 15362:16380">
      <c r="B573" s="87" t="s">
        <v>100</v>
      </c>
      <c r="C573" s="87"/>
      <c r="D573" s="9"/>
      <c r="E573" s="9"/>
      <c r="F573" s="9"/>
      <c r="G573" s="9"/>
      <c r="H573" s="9"/>
      <c r="I573" s="9"/>
    </row>
    <row r="574" spans="2:1020 1026:2044 2050:3068 3074:4092 4098:5116 5122:6140 6146:7164 7170:8188 8194:9212 9218:10236 10242:11260 11266:12284 12290:13308 13314:14332 14338:15356 15362:16380">
      <c r="B574" s="9"/>
      <c r="C574" s="9"/>
      <c r="D574" s="9"/>
      <c r="E574" s="9"/>
      <c r="F574" s="9"/>
      <c r="G574" s="9"/>
      <c r="H574" s="9"/>
      <c r="I574" s="9"/>
    </row>
    <row r="575" spans="2:1020 1026:2044 2050:3068 3074:4092 4098:5116 5122:6140 6146:7164 7170:8188 8194:9212 9218:10236 10242:11260 11266:12284 12290:13308 13314:14332 14338:15356 15362:16380" ht="15.75" customHeight="1">
      <c r="B575" s="9"/>
      <c r="C575" s="9"/>
      <c r="D575" s="9"/>
      <c r="E575" s="9"/>
      <c r="F575" s="9"/>
      <c r="G575" s="9"/>
      <c r="H575" s="9"/>
      <c r="I575" s="9"/>
    </row>
    <row r="576" spans="2:1020 1026:2044 2050:3068 3074:4092 4098:5116 5122:6140 6146:7164 7170:8188 8194:9212 9218:10236 10242:11260 11266:12284 12290:13308 13314:14332 14338:15356 15362:16380" ht="15.75" customHeight="1">
      <c r="B576" s="9"/>
      <c r="C576" s="9"/>
      <c r="D576" s="9"/>
      <c r="E576" s="9"/>
      <c r="F576" s="9"/>
      <c r="G576" s="9"/>
      <c r="H576" s="9"/>
      <c r="I576" s="9"/>
    </row>
    <row r="577" spans="2:9">
      <c r="B577" s="9"/>
      <c r="C577" s="9"/>
      <c r="D577" s="9"/>
      <c r="E577" s="9"/>
      <c r="F577" s="9"/>
      <c r="G577" s="9"/>
      <c r="H577" s="9"/>
      <c r="I577" s="9"/>
    </row>
    <row r="578" spans="2:9">
      <c r="B578" s="9"/>
      <c r="C578" s="9"/>
      <c r="D578" s="9"/>
      <c r="E578" s="9"/>
      <c r="F578" s="9"/>
      <c r="G578" s="9"/>
      <c r="H578" s="9"/>
      <c r="I578" s="9"/>
    </row>
    <row r="579" spans="2:9">
      <c r="B579" s="48" t="s">
        <v>15</v>
      </c>
      <c r="C579" s="9"/>
      <c r="D579" s="9"/>
      <c r="E579" s="9"/>
      <c r="F579" s="9"/>
      <c r="G579" s="9"/>
      <c r="H579" s="9"/>
      <c r="I579" s="9"/>
    </row>
    <row r="580" spans="2:9" ht="15" customHeight="1">
      <c r="B580" s="48" t="s">
        <v>37</v>
      </c>
      <c r="C580" s="9"/>
      <c r="D580" s="9"/>
      <c r="E580" s="9"/>
      <c r="F580" s="9"/>
      <c r="G580" s="9"/>
      <c r="H580" s="9"/>
      <c r="I580" s="9"/>
    </row>
    <row r="581" spans="2:9" ht="15.75" customHeight="1">
      <c r="B581" s="9"/>
      <c r="C581" s="9"/>
      <c r="D581" s="9"/>
      <c r="E581" s="9"/>
      <c r="F581" s="9"/>
      <c r="G581" s="9"/>
      <c r="H581" s="9"/>
      <c r="I581" s="9"/>
    </row>
    <row r="582" spans="2:9" ht="9" customHeight="1"/>
    <row r="583" spans="2:9" ht="9.75" customHeight="1">
      <c r="B583" s="9"/>
      <c r="C583" s="9"/>
      <c r="D583" s="9"/>
      <c r="E583" s="9"/>
      <c r="F583" s="9"/>
      <c r="G583" s="9"/>
      <c r="H583" s="9"/>
      <c r="I583" s="9"/>
    </row>
    <row r="584" spans="2:9">
      <c r="B584" s="9"/>
      <c r="C584" s="9"/>
      <c r="D584" s="9"/>
      <c r="E584" s="9"/>
      <c r="F584" s="9"/>
      <c r="G584" s="9"/>
      <c r="H584" s="9"/>
      <c r="I584" s="9"/>
    </row>
    <row r="585" spans="2:9" ht="15.75" customHeight="1">
      <c r="B585" s="87" t="s">
        <v>13</v>
      </c>
      <c r="C585" s="87"/>
      <c r="D585" s="9" t="s">
        <v>125</v>
      </c>
      <c r="E585" s="9"/>
      <c r="F585" s="9"/>
      <c r="G585" s="9"/>
      <c r="H585" s="9"/>
      <c r="I585" s="9"/>
    </row>
    <row r="586" spans="2:9" ht="15.75" customHeight="1">
      <c r="B586" s="117" t="s">
        <v>81</v>
      </c>
      <c r="C586" s="117"/>
      <c r="D586" s="93">
        <f>F300</f>
        <v>7844</v>
      </c>
      <c r="E586" s="9"/>
      <c r="F586" s="9"/>
      <c r="G586" s="9"/>
      <c r="H586" s="9"/>
      <c r="I586" s="9"/>
    </row>
    <row r="587" spans="2:9">
      <c r="B587" s="117"/>
      <c r="C587" s="117"/>
      <c r="D587" s="93"/>
      <c r="E587" s="9"/>
      <c r="F587" s="9"/>
      <c r="G587" s="9"/>
      <c r="H587" s="9"/>
      <c r="I587" s="9"/>
    </row>
    <row r="588" spans="2:9">
      <c r="B588" s="87" t="s">
        <v>45</v>
      </c>
      <c r="C588" s="87"/>
      <c r="D588" s="9"/>
      <c r="E588" s="9"/>
      <c r="F588" s="9"/>
      <c r="G588" s="9"/>
      <c r="H588" s="9"/>
      <c r="I588" s="9"/>
    </row>
    <row r="589" spans="2:9">
      <c r="B589" s="9"/>
      <c r="C589" s="9"/>
      <c r="D589" s="9"/>
      <c r="E589" s="9"/>
      <c r="F589" s="9"/>
      <c r="G589" s="9"/>
      <c r="H589" s="9"/>
      <c r="I589" s="9"/>
    </row>
    <row r="590" spans="2:9">
      <c r="B590" s="9"/>
      <c r="C590" s="9"/>
      <c r="D590" s="9"/>
      <c r="E590" s="9"/>
      <c r="F590" s="9"/>
      <c r="G590" s="9"/>
      <c r="H590" s="9"/>
      <c r="I590" s="9"/>
    </row>
    <row r="591" spans="2:9">
      <c r="B591" s="9"/>
      <c r="C591" s="9"/>
      <c r="D591" s="9"/>
      <c r="E591" s="9"/>
      <c r="F591" s="9"/>
      <c r="G591" s="9"/>
      <c r="H591" s="9"/>
      <c r="I591" s="9"/>
    </row>
    <row r="592" spans="2:9">
      <c r="B592" s="9"/>
      <c r="C592" s="9"/>
      <c r="D592" s="9"/>
      <c r="E592" s="9"/>
      <c r="F592" s="9"/>
      <c r="G592" s="9"/>
      <c r="H592" s="9"/>
      <c r="I592" s="9"/>
    </row>
    <row r="593" spans="2:9">
      <c r="B593" s="9"/>
      <c r="C593" s="9"/>
      <c r="D593" s="9"/>
      <c r="E593" s="9"/>
      <c r="F593" s="9"/>
      <c r="G593" s="9"/>
      <c r="H593" s="9"/>
      <c r="I593" s="9"/>
    </row>
    <row r="594" spans="2:9">
      <c r="B594" s="9"/>
      <c r="C594" s="9"/>
      <c r="D594" s="9"/>
      <c r="E594" s="9"/>
      <c r="F594" s="9"/>
      <c r="G594" s="9"/>
      <c r="H594" s="9"/>
      <c r="I594" s="9"/>
    </row>
    <row r="595" spans="2:9">
      <c r="B595" s="48" t="s">
        <v>15</v>
      </c>
      <c r="C595" s="9"/>
      <c r="D595" s="9"/>
      <c r="E595" s="9"/>
      <c r="F595" s="9"/>
      <c r="G595" s="9"/>
      <c r="H595" s="9"/>
      <c r="I595" s="9"/>
    </row>
    <row r="596" spans="2:9">
      <c r="B596" s="48" t="s">
        <v>37</v>
      </c>
      <c r="C596" s="9"/>
      <c r="D596" s="9"/>
      <c r="E596" s="9"/>
      <c r="F596" s="9"/>
      <c r="G596" s="9"/>
      <c r="H596" s="9"/>
      <c r="I596" s="9"/>
    </row>
    <row r="597" spans="2:9" ht="15" customHeight="1">
      <c r="B597" s="9"/>
      <c r="C597" s="9"/>
      <c r="D597" s="9"/>
      <c r="E597" s="9"/>
      <c r="F597" s="9"/>
      <c r="G597" s="9"/>
      <c r="H597" s="9"/>
      <c r="I597" s="9"/>
    </row>
    <row r="598" spans="2:9" ht="6.75" customHeight="1"/>
    <row r="599" spans="2:9" ht="8.25" customHeight="1">
      <c r="B599" s="9"/>
      <c r="C599" s="9"/>
      <c r="D599" s="9"/>
      <c r="E599" s="9"/>
      <c r="F599" s="9"/>
      <c r="G599" s="9"/>
      <c r="H599" s="9"/>
      <c r="I599" s="9"/>
    </row>
    <row r="600" spans="2:9">
      <c r="B600" s="9"/>
      <c r="C600" s="9"/>
      <c r="D600" s="9"/>
      <c r="E600" s="9"/>
      <c r="F600" s="9"/>
      <c r="G600" s="9"/>
      <c r="H600" s="9"/>
      <c r="I600" s="9"/>
    </row>
    <row r="601" spans="2:9">
      <c r="B601" s="87" t="s">
        <v>13</v>
      </c>
      <c r="C601" s="87"/>
      <c r="D601" s="9" t="s">
        <v>125</v>
      </c>
      <c r="E601" s="9"/>
      <c r="F601" s="9"/>
      <c r="G601" s="9"/>
      <c r="H601" s="9"/>
      <c r="I601" s="9"/>
    </row>
    <row r="602" spans="2:9">
      <c r="B602" s="92" t="s">
        <v>80</v>
      </c>
      <c r="C602" s="92">
        <v>138</v>
      </c>
      <c r="D602" s="93">
        <f>F301</f>
        <v>9250</v>
      </c>
      <c r="E602" s="9"/>
      <c r="F602" s="9"/>
      <c r="G602" s="9"/>
      <c r="H602" s="9"/>
      <c r="I602" s="9"/>
    </row>
    <row r="603" spans="2:9">
      <c r="B603" s="92"/>
      <c r="C603" s="92"/>
      <c r="D603" s="93"/>
      <c r="E603" s="9"/>
      <c r="F603" s="9"/>
      <c r="G603" s="9"/>
      <c r="H603" s="9"/>
      <c r="I603" s="9"/>
    </row>
    <row r="604" spans="2:9">
      <c r="B604" s="87" t="s">
        <v>42</v>
      </c>
      <c r="C604" s="87"/>
      <c r="D604" s="9"/>
      <c r="E604" s="9"/>
      <c r="F604" s="9"/>
      <c r="G604" s="9"/>
      <c r="H604" s="9"/>
      <c r="I604" s="9"/>
    </row>
    <row r="605" spans="2:9">
      <c r="B605" s="9"/>
      <c r="C605" s="9"/>
      <c r="D605" s="9"/>
      <c r="E605" s="9"/>
      <c r="F605" s="9"/>
      <c r="G605" s="9"/>
      <c r="H605" s="9"/>
      <c r="I605" s="9"/>
    </row>
    <row r="606" spans="2:9">
      <c r="B606" s="9"/>
      <c r="C606" s="9"/>
      <c r="D606" s="9"/>
      <c r="E606" s="9"/>
      <c r="F606" s="9"/>
      <c r="G606" s="9"/>
      <c r="H606" s="9"/>
      <c r="I606" s="9"/>
    </row>
    <row r="607" spans="2:9">
      <c r="B607" s="9"/>
      <c r="C607" s="9"/>
      <c r="D607" s="9"/>
      <c r="E607" s="9"/>
      <c r="F607" s="9"/>
      <c r="G607" s="9"/>
      <c r="H607" s="9"/>
      <c r="I607" s="9"/>
    </row>
    <row r="608" spans="2:9">
      <c r="B608" s="9"/>
      <c r="C608" s="9"/>
      <c r="D608" s="9"/>
      <c r="E608" s="9"/>
      <c r="F608" s="9"/>
      <c r="G608" s="9"/>
      <c r="H608" s="9"/>
      <c r="I608" s="9"/>
    </row>
    <row r="609" spans="2:9">
      <c r="B609" s="9"/>
      <c r="C609" s="9"/>
      <c r="D609" s="9"/>
      <c r="E609" s="9"/>
      <c r="F609" s="9"/>
      <c r="G609" s="9"/>
      <c r="H609" s="9"/>
      <c r="I609" s="9"/>
    </row>
    <row r="610" spans="2:9">
      <c r="B610" s="9"/>
      <c r="C610" s="9"/>
      <c r="D610" s="9"/>
      <c r="E610" s="9"/>
      <c r="F610" s="9"/>
      <c r="G610" s="9"/>
      <c r="H610" s="9"/>
      <c r="I610" s="9"/>
    </row>
    <row r="611" spans="2:9">
      <c r="B611" s="9"/>
      <c r="C611" s="9"/>
      <c r="D611" s="9"/>
      <c r="E611" s="9"/>
      <c r="F611" s="9"/>
      <c r="G611" s="9"/>
      <c r="H611" s="9"/>
      <c r="I611" s="9"/>
    </row>
    <row r="612" spans="2:9">
      <c r="B612" s="9"/>
      <c r="C612" s="9"/>
      <c r="D612" s="9"/>
      <c r="E612" s="9"/>
      <c r="F612" s="9"/>
      <c r="G612" s="9"/>
      <c r="H612" s="9"/>
      <c r="I612" s="9"/>
    </row>
    <row r="613" spans="2:9">
      <c r="B613" s="48" t="s">
        <v>15</v>
      </c>
      <c r="C613" s="9"/>
      <c r="D613" s="9"/>
      <c r="E613" s="9"/>
      <c r="F613" s="9"/>
      <c r="G613" s="9"/>
      <c r="H613" s="9"/>
      <c r="I613" s="9"/>
    </row>
    <row r="614" spans="2:9">
      <c r="B614" s="48" t="s">
        <v>37</v>
      </c>
      <c r="C614" s="9"/>
      <c r="D614" s="9"/>
      <c r="E614" s="9"/>
      <c r="F614" s="9"/>
      <c r="G614" s="9"/>
      <c r="H614" s="9"/>
      <c r="I614" s="9"/>
    </row>
    <row r="615" spans="2:9" ht="7.5" customHeight="1">
      <c r="B615" s="9"/>
      <c r="C615" s="9"/>
      <c r="D615" s="9"/>
      <c r="E615" s="9"/>
      <c r="F615" s="9"/>
      <c r="G615" s="9"/>
      <c r="H615" s="9"/>
      <c r="I615" s="9"/>
    </row>
    <row r="616" spans="2:9" ht="7.5" customHeight="1"/>
    <row r="617" spans="2:9">
      <c r="B617" s="9"/>
      <c r="C617" s="9"/>
      <c r="D617" s="9"/>
      <c r="E617" s="9"/>
      <c r="F617" s="9"/>
      <c r="G617" s="9"/>
      <c r="H617" s="9"/>
      <c r="I617" s="9"/>
    </row>
    <row r="618" spans="2:9">
      <c r="B618" s="9"/>
      <c r="C618" s="9"/>
      <c r="D618" s="9"/>
      <c r="E618" s="9"/>
      <c r="F618" s="9"/>
      <c r="G618" s="9"/>
      <c r="H618" s="9"/>
      <c r="I618" s="9"/>
    </row>
    <row r="619" spans="2:9">
      <c r="B619" s="87" t="s">
        <v>13</v>
      </c>
      <c r="C619" s="87"/>
      <c r="D619" s="9" t="s">
        <v>125</v>
      </c>
      <c r="E619" s="9"/>
      <c r="F619" s="9"/>
      <c r="G619" s="9"/>
      <c r="H619" s="9"/>
      <c r="I619" s="9"/>
    </row>
    <row r="620" spans="2:9">
      <c r="B620" s="92" t="s">
        <v>79</v>
      </c>
      <c r="C620" s="92">
        <v>155</v>
      </c>
      <c r="D620" s="93">
        <f>F302</f>
        <v>10434</v>
      </c>
      <c r="E620" s="9"/>
      <c r="F620" s="9"/>
      <c r="G620" s="9"/>
      <c r="H620" s="9"/>
      <c r="I620" s="9"/>
    </row>
    <row r="621" spans="2:9">
      <c r="B621" s="92"/>
      <c r="C621" s="92"/>
      <c r="D621" s="93"/>
      <c r="E621" s="9"/>
      <c r="F621" s="9"/>
      <c r="G621" s="9"/>
      <c r="H621" s="9"/>
      <c r="I621" s="9"/>
    </row>
    <row r="622" spans="2:9">
      <c r="B622" s="87" t="s">
        <v>46</v>
      </c>
      <c r="C622" s="87"/>
      <c r="D622" s="9"/>
      <c r="E622" s="9"/>
      <c r="F622" s="9"/>
      <c r="G622" s="9"/>
      <c r="H622" s="9"/>
      <c r="I622" s="9"/>
    </row>
    <row r="623" spans="2:9">
      <c r="B623" s="9"/>
      <c r="C623" s="9"/>
      <c r="D623" s="9"/>
      <c r="E623" s="9"/>
      <c r="F623" s="9"/>
      <c r="G623" s="9"/>
      <c r="H623" s="9"/>
      <c r="I623" s="9"/>
    </row>
    <row r="624" spans="2:9">
      <c r="B624" s="9"/>
      <c r="C624" s="9"/>
      <c r="D624" s="9"/>
      <c r="E624" s="9"/>
      <c r="F624" s="9"/>
      <c r="G624" s="9"/>
      <c r="H624" s="9"/>
      <c r="I624" s="9"/>
    </row>
    <row r="625" spans="2:9">
      <c r="B625" s="9"/>
      <c r="C625" s="9"/>
      <c r="D625" s="9"/>
      <c r="E625" s="9"/>
      <c r="F625" s="9"/>
      <c r="G625" s="9"/>
      <c r="H625" s="9"/>
      <c r="I625" s="9"/>
    </row>
    <row r="626" spans="2:9">
      <c r="B626" s="9"/>
      <c r="C626" s="9"/>
      <c r="D626" s="9"/>
      <c r="E626" s="9"/>
      <c r="F626" s="9"/>
      <c r="G626" s="9"/>
      <c r="H626" s="9"/>
      <c r="I626" s="9"/>
    </row>
    <row r="627" spans="2:9">
      <c r="B627" s="9"/>
      <c r="C627" s="9"/>
      <c r="D627" s="9"/>
      <c r="E627" s="9"/>
      <c r="F627" s="9"/>
      <c r="G627" s="9"/>
      <c r="H627" s="9"/>
      <c r="I627" s="9"/>
    </row>
    <row r="628" spans="2:9">
      <c r="B628" s="9"/>
      <c r="C628" s="9"/>
      <c r="D628" s="9"/>
      <c r="E628" s="9"/>
      <c r="F628" s="9"/>
      <c r="G628" s="9"/>
      <c r="H628" s="9"/>
      <c r="I628" s="9"/>
    </row>
    <row r="629" spans="2:9">
      <c r="B629" s="9"/>
      <c r="C629" s="9"/>
      <c r="D629" s="9"/>
      <c r="E629" s="9"/>
      <c r="F629" s="9"/>
      <c r="G629" s="9"/>
      <c r="H629" s="9"/>
      <c r="I629" s="9"/>
    </row>
    <row r="630" spans="2:9">
      <c r="B630" s="9"/>
      <c r="C630" s="9"/>
      <c r="D630" s="9"/>
      <c r="E630" s="9"/>
      <c r="F630" s="9"/>
      <c r="G630" s="9"/>
      <c r="H630" s="9"/>
      <c r="I630" s="9"/>
    </row>
    <row r="631" spans="2:9">
      <c r="B631" s="9"/>
      <c r="C631" s="9"/>
      <c r="D631" s="9"/>
      <c r="E631" s="9"/>
      <c r="F631" s="9"/>
      <c r="G631" s="9"/>
      <c r="H631" s="9"/>
      <c r="I631" s="9"/>
    </row>
    <row r="632" spans="2:9">
      <c r="B632" s="9"/>
      <c r="C632" s="9"/>
      <c r="D632" s="9"/>
      <c r="E632" s="9"/>
      <c r="F632" s="9"/>
      <c r="G632" s="9"/>
      <c r="H632" s="9"/>
      <c r="I632" s="9"/>
    </row>
    <row r="633" spans="2:9" ht="9.75" customHeight="1">
      <c r="B633" s="9"/>
      <c r="C633" s="9"/>
      <c r="D633" s="9"/>
      <c r="E633" s="9"/>
      <c r="F633" s="9"/>
      <c r="G633" s="9"/>
      <c r="H633" s="9"/>
      <c r="I633" s="9"/>
    </row>
    <row r="634" spans="2:9">
      <c r="B634" s="9"/>
      <c r="C634" s="9"/>
      <c r="D634" s="9"/>
      <c r="E634" s="9"/>
      <c r="F634" s="9"/>
      <c r="G634" s="9"/>
      <c r="H634" s="9"/>
      <c r="I634" s="9"/>
    </row>
    <row r="635" spans="2:9">
      <c r="B635" s="48" t="s">
        <v>15</v>
      </c>
      <c r="C635" s="9"/>
      <c r="D635" s="9"/>
      <c r="E635" s="9"/>
      <c r="F635" s="9"/>
      <c r="G635" s="9"/>
      <c r="H635" s="9"/>
      <c r="I635" s="9"/>
    </row>
    <row r="636" spans="2:9">
      <c r="B636" s="48" t="s">
        <v>37</v>
      </c>
      <c r="C636" s="9"/>
      <c r="D636" s="9"/>
      <c r="E636" s="9"/>
      <c r="F636" s="9"/>
      <c r="G636" s="9"/>
      <c r="H636" s="9"/>
      <c r="I636" s="9"/>
    </row>
    <row r="637" spans="2:9" ht="16.5" customHeight="1">
      <c r="B637" s="9"/>
      <c r="C637" s="9"/>
      <c r="D637" s="9"/>
      <c r="E637" s="9"/>
      <c r="F637" s="9"/>
      <c r="G637" s="9"/>
      <c r="H637" s="9"/>
      <c r="I637" s="9"/>
    </row>
    <row r="638" spans="2:9" ht="6" customHeight="1"/>
    <row r="639" spans="2:9">
      <c r="B639" s="9"/>
      <c r="C639" s="9"/>
      <c r="D639" s="9"/>
      <c r="E639" s="9"/>
      <c r="F639" s="9"/>
      <c r="G639" s="9"/>
      <c r="H639" s="9"/>
      <c r="I639" s="9"/>
    </row>
    <row r="640" spans="2:9">
      <c r="B640" s="9"/>
      <c r="C640" s="9"/>
      <c r="D640" s="9"/>
      <c r="E640" s="9"/>
      <c r="F640" s="9"/>
      <c r="G640" s="9"/>
      <c r="H640" s="9"/>
      <c r="I640" s="9"/>
    </row>
    <row r="641" spans="2:9">
      <c r="B641" s="87" t="s">
        <v>13</v>
      </c>
      <c r="C641" s="87"/>
      <c r="D641" s="9" t="s">
        <v>125</v>
      </c>
      <c r="E641" s="9"/>
      <c r="F641" s="9"/>
      <c r="G641" s="9"/>
      <c r="H641" s="9"/>
      <c r="I641" s="9"/>
    </row>
    <row r="642" spans="2:9">
      <c r="B642" s="92" t="s">
        <v>86</v>
      </c>
      <c r="C642" s="92"/>
      <c r="D642" s="93">
        <f>F303</f>
        <v>7696</v>
      </c>
      <c r="E642" s="9"/>
      <c r="F642" s="9"/>
      <c r="G642" s="9"/>
      <c r="H642" s="9"/>
      <c r="I642" s="9"/>
    </row>
    <row r="643" spans="2:9">
      <c r="B643" s="92"/>
      <c r="C643" s="92"/>
      <c r="D643" s="93"/>
      <c r="E643" s="9"/>
      <c r="F643" s="9"/>
      <c r="G643" s="9"/>
      <c r="H643" s="9"/>
      <c r="I643" s="9"/>
    </row>
    <row r="644" spans="2:9">
      <c r="B644" s="87" t="s">
        <v>93</v>
      </c>
      <c r="C644" s="87"/>
      <c r="D644" s="9"/>
      <c r="E644" s="9"/>
      <c r="F644" s="9"/>
      <c r="G644" s="9"/>
      <c r="H644" s="9"/>
      <c r="I644" s="9"/>
    </row>
    <row r="645" spans="2:9">
      <c r="B645" s="9"/>
      <c r="C645" s="9"/>
      <c r="D645" s="9"/>
      <c r="E645" s="9"/>
      <c r="F645" s="9"/>
      <c r="G645" s="9"/>
      <c r="H645" s="9"/>
      <c r="I645" s="9"/>
    </row>
    <row r="646" spans="2:9">
      <c r="B646" s="9"/>
      <c r="C646" s="9"/>
      <c r="D646" s="9"/>
      <c r="E646" s="9"/>
      <c r="F646" s="9"/>
      <c r="G646" s="9"/>
      <c r="H646" s="9"/>
      <c r="I646" s="9"/>
    </row>
    <row r="647" spans="2:9">
      <c r="B647" s="9"/>
      <c r="C647" s="9"/>
      <c r="D647" s="9"/>
      <c r="E647" s="9"/>
      <c r="F647" s="9"/>
      <c r="G647" s="9"/>
      <c r="H647" s="9"/>
      <c r="I647" s="9"/>
    </row>
    <row r="648" spans="2:9">
      <c r="B648" s="9"/>
      <c r="C648" s="9"/>
      <c r="D648" s="9"/>
      <c r="E648" s="9"/>
      <c r="F648" s="9"/>
      <c r="G648" s="9"/>
      <c r="H648" s="9"/>
      <c r="I648" s="9"/>
    </row>
    <row r="649" spans="2:9">
      <c r="B649" s="9"/>
      <c r="C649" s="9"/>
      <c r="D649" s="9"/>
      <c r="E649" s="9"/>
      <c r="F649" s="9"/>
      <c r="G649" s="9"/>
      <c r="H649" s="9"/>
      <c r="I649" s="9"/>
    </row>
    <row r="650" spans="2:9">
      <c r="B650" s="9"/>
      <c r="C650" s="9"/>
      <c r="D650" s="9"/>
      <c r="E650" s="9"/>
      <c r="F650" s="9"/>
      <c r="G650" s="9"/>
      <c r="H650" s="9"/>
      <c r="I650" s="9"/>
    </row>
    <row r="651" spans="2:9">
      <c r="B651" s="9"/>
      <c r="C651" s="9"/>
      <c r="D651" s="9"/>
      <c r="E651" s="9"/>
      <c r="F651" s="9"/>
      <c r="G651" s="9"/>
      <c r="H651" s="9"/>
      <c r="I651" s="9"/>
    </row>
    <row r="652" spans="2:9">
      <c r="B652" s="9"/>
      <c r="C652" s="9"/>
      <c r="D652" s="9"/>
      <c r="E652" s="9"/>
      <c r="F652" s="9"/>
      <c r="G652" s="9"/>
      <c r="H652" s="9"/>
      <c r="I652" s="9"/>
    </row>
    <row r="653" spans="2:9">
      <c r="B653" s="9"/>
      <c r="C653" s="9"/>
      <c r="D653" s="9"/>
      <c r="E653" s="9"/>
      <c r="F653" s="9"/>
      <c r="G653" s="9"/>
      <c r="H653" s="9"/>
      <c r="I653" s="9"/>
    </row>
    <row r="654" spans="2:9">
      <c r="B654" s="48" t="s">
        <v>15</v>
      </c>
      <c r="C654" s="9"/>
      <c r="D654" s="9"/>
      <c r="E654" s="9"/>
      <c r="F654" s="9"/>
      <c r="G654" s="9"/>
      <c r="H654" s="9"/>
      <c r="I654" s="9"/>
    </row>
    <row r="655" spans="2:9" ht="13.5" customHeight="1">
      <c r="B655" s="48" t="s">
        <v>37</v>
      </c>
      <c r="C655" s="9"/>
      <c r="D655" s="9"/>
      <c r="E655" s="9"/>
      <c r="F655" s="9"/>
      <c r="G655" s="9"/>
      <c r="H655" s="9"/>
      <c r="I655" s="9"/>
    </row>
    <row r="656" spans="2:9" ht="15.75" customHeight="1">
      <c r="B656" s="9"/>
      <c r="C656" s="9"/>
      <c r="D656" s="9"/>
      <c r="E656" s="9"/>
      <c r="F656" s="9"/>
      <c r="G656" s="9"/>
      <c r="H656" s="9"/>
      <c r="I656" s="9"/>
    </row>
    <row r="657" spans="2:9" ht="7.5" customHeight="1"/>
    <row r="658" spans="2:9">
      <c r="B658" s="9"/>
      <c r="C658" s="9"/>
      <c r="D658" s="9"/>
      <c r="E658" s="9"/>
      <c r="F658" s="9"/>
      <c r="G658" s="9"/>
      <c r="H658" s="9"/>
      <c r="I658" s="9"/>
    </row>
    <row r="659" spans="2:9">
      <c r="B659" s="9"/>
      <c r="C659" s="9"/>
      <c r="D659" s="9"/>
      <c r="E659" s="9"/>
      <c r="F659" s="9"/>
      <c r="G659" s="9"/>
      <c r="H659" s="9"/>
      <c r="I659" s="9"/>
    </row>
    <row r="660" spans="2:9" ht="15.75" customHeight="1">
      <c r="B660" s="87" t="s">
        <v>13</v>
      </c>
      <c r="C660" s="87"/>
      <c r="D660" s="9" t="s">
        <v>125</v>
      </c>
      <c r="E660" s="9"/>
      <c r="F660" s="9"/>
      <c r="G660" s="9"/>
      <c r="H660" s="9"/>
      <c r="I660" s="9"/>
    </row>
    <row r="661" spans="2:9" ht="15.75" customHeight="1">
      <c r="B661" s="92" t="s">
        <v>112</v>
      </c>
      <c r="C661" s="92"/>
      <c r="D661" s="93">
        <f>F343</f>
        <v>9028</v>
      </c>
      <c r="E661" s="9"/>
      <c r="F661" s="9"/>
      <c r="G661" s="9"/>
      <c r="H661" s="9"/>
      <c r="I661" s="9"/>
    </row>
    <row r="662" spans="2:9" ht="15.75" customHeight="1">
      <c r="B662" s="92"/>
      <c r="C662" s="92"/>
      <c r="D662" s="93"/>
      <c r="E662" s="9"/>
      <c r="F662" s="9"/>
      <c r="G662" s="9"/>
      <c r="H662" s="9"/>
      <c r="I662" s="9"/>
    </row>
    <row r="663" spans="2:9" ht="15.75" customHeight="1">
      <c r="B663" s="87"/>
      <c r="C663" s="87"/>
      <c r="D663" s="9"/>
      <c r="E663" s="9"/>
      <c r="F663" s="9"/>
      <c r="G663" s="9"/>
      <c r="H663" s="9"/>
      <c r="I663" s="9"/>
    </row>
    <row r="664" spans="2:9">
      <c r="B664" s="87" t="s">
        <v>113</v>
      </c>
      <c r="C664" s="87"/>
      <c r="D664" s="9"/>
      <c r="E664" s="9"/>
      <c r="F664" s="9"/>
      <c r="G664" s="9"/>
      <c r="H664" s="9"/>
      <c r="I664" s="9"/>
    </row>
    <row r="665" spans="2:9">
      <c r="B665" s="87"/>
      <c r="C665" s="87"/>
      <c r="D665" s="9"/>
      <c r="E665" s="9"/>
      <c r="F665" s="9"/>
      <c r="G665" s="9"/>
      <c r="H665" s="9"/>
      <c r="I665" s="9"/>
    </row>
    <row r="666" spans="2:9">
      <c r="B666" s="9"/>
      <c r="C666" s="9"/>
      <c r="D666" s="9"/>
      <c r="E666" s="9"/>
      <c r="F666" s="9"/>
      <c r="G666" s="9"/>
      <c r="H666" s="9"/>
      <c r="I666" s="9"/>
    </row>
    <row r="667" spans="2:9">
      <c r="B667" s="9"/>
      <c r="C667" s="9"/>
      <c r="D667" s="9"/>
      <c r="E667" s="9"/>
      <c r="F667" s="9"/>
      <c r="G667" s="9"/>
      <c r="H667" s="9"/>
      <c r="I667" s="9"/>
    </row>
    <row r="668" spans="2:9">
      <c r="B668" s="9"/>
      <c r="C668" s="9"/>
      <c r="D668" s="9"/>
      <c r="E668" s="9"/>
      <c r="F668" s="9"/>
      <c r="G668" s="9"/>
      <c r="H668" s="9"/>
      <c r="I668" s="9"/>
    </row>
    <row r="669" spans="2:9">
      <c r="B669" s="9"/>
      <c r="C669" s="9"/>
      <c r="D669" s="9"/>
      <c r="E669" s="9"/>
      <c r="F669" s="9"/>
      <c r="G669" s="9"/>
      <c r="H669" s="9"/>
      <c r="I669" s="9"/>
    </row>
    <row r="670" spans="2:9">
      <c r="B670" s="9"/>
      <c r="C670" s="9"/>
      <c r="D670" s="9"/>
      <c r="E670" s="9"/>
      <c r="F670" s="9"/>
      <c r="G670" s="9"/>
      <c r="H670" s="9"/>
      <c r="I670" s="9"/>
    </row>
    <row r="671" spans="2:9">
      <c r="B671" s="9"/>
      <c r="C671" s="9"/>
      <c r="D671" s="9"/>
      <c r="E671" s="9"/>
      <c r="F671" s="9"/>
      <c r="G671" s="9"/>
      <c r="H671" s="9"/>
      <c r="I671" s="9"/>
    </row>
    <row r="672" spans="2:9">
      <c r="B672" s="9"/>
      <c r="C672" s="9"/>
      <c r="D672" s="9"/>
      <c r="E672" s="9"/>
      <c r="F672" s="9"/>
      <c r="G672" s="9"/>
      <c r="H672" s="9"/>
      <c r="I672" s="9"/>
    </row>
    <row r="673" spans="2:9">
      <c r="B673" s="9"/>
      <c r="C673" s="9"/>
      <c r="D673" s="9"/>
      <c r="E673" s="9"/>
      <c r="F673" s="9"/>
      <c r="G673" s="9"/>
      <c r="H673" s="9"/>
      <c r="I673" s="9"/>
    </row>
    <row r="674" spans="2:9" ht="9" customHeight="1">
      <c r="B674" s="9"/>
      <c r="C674" s="9"/>
      <c r="D674" s="9"/>
      <c r="E674" s="9"/>
      <c r="F674" s="9"/>
      <c r="G674" s="9"/>
      <c r="H674" s="9"/>
      <c r="I674" s="9"/>
    </row>
    <row r="675" spans="2:9" ht="15.75" customHeight="1">
      <c r="B675" s="48" t="s">
        <v>15</v>
      </c>
      <c r="C675" s="9"/>
      <c r="D675" s="9"/>
      <c r="E675" s="9"/>
      <c r="F675" s="9"/>
      <c r="G675" s="9"/>
      <c r="H675" s="9"/>
      <c r="I675" s="9"/>
    </row>
    <row r="676" spans="2:9" ht="15.75" customHeight="1">
      <c r="B676" s="48" t="s">
        <v>37</v>
      </c>
      <c r="C676" s="9"/>
      <c r="D676" s="9"/>
      <c r="E676" s="9"/>
      <c r="F676" s="9"/>
      <c r="G676" s="9"/>
      <c r="H676" s="9"/>
      <c r="I676" s="9"/>
    </row>
    <row r="677" spans="2:9" ht="15.75" customHeight="1">
      <c r="B677" s="9"/>
      <c r="C677" s="9"/>
      <c r="D677" s="9"/>
      <c r="E677" s="9"/>
      <c r="F677" s="9"/>
      <c r="G677" s="9"/>
      <c r="H677" s="9"/>
      <c r="I677" s="9"/>
    </row>
    <row r="678" spans="2:9" ht="7.5" customHeight="1"/>
    <row r="679" spans="2:9" ht="15.75" customHeight="1">
      <c r="B679" s="9"/>
      <c r="C679" s="9"/>
      <c r="D679" s="9"/>
      <c r="E679" s="9"/>
      <c r="F679" s="9"/>
      <c r="G679" s="9"/>
      <c r="H679" s="9"/>
      <c r="I679" s="9"/>
    </row>
    <row r="680" spans="2:9" ht="15.75" customHeight="1">
      <c r="B680" s="9"/>
      <c r="C680" s="9"/>
      <c r="D680" s="9"/>
      <c r="E680" s="9"/>
      <c r="F680" s="9"/>
      <c r="G680" s="9"/>
      <c r="H680" s="9"/>
      <c r="I680" s="9"/>
    </row>
    <row r="681" spans="2:9" ht="15.75" customHeight="1">
      <c r="B681" s="87" t="s">
        <v>13</v>
      </c>
      <c r="C681" s="87"/>
      <c r="D681" s="9" t="s">
        <v>125</v>
      </c>
      <c r="E681" s="9"/>
      <c r="F681" s="9"/>
      <c r="G681" s="9"/>
      <c r="H681" s="9"/>
      <c r="I681" s="9"/>
    </row>
    <row r="682" spans="2:9" ht="15.75" customHeight="1">
      <c r="B682" s="92" t="s">
        <v>114</v>
      </c>
      <c r="C682" s="92"/>
      <c r="D682" s="93">
        <f>F427</f>
        <v>9694</v>
      </c>
      <c r="E682" s="9"/>
      <c r="F682" s="9"/>
      <c r="G682" s="9"/>
      <c r="H682" s="9"/>
      <c r="I682" s="9"/>
    </row>
    <row r="683" spans="2:9" ht="15.75" customHeight="1">
      <c r="B683" s="92"/>
      <c r="C683" s="92"/>
      <c r="D683" s="93"/>
      <c r="E683" s="9"/>
      <c r="F683" s="9"/>
      <c r="G683" s="9"/>
      <c r="H683" s="9"/>
      <c r="I683" s="9"/>
    </row>
    <row r="684" spans="2:9" ht="15.75" customHeight="1">
      <c r="B684" s="87" t="s">
        <v>117</v>
      </c>
      <c r="C684" s="87"/>
      <c r="D684" s="9"/>
      <c r="E684" s="9"/>
      <c r="F684" s="9"/>
      <c r="G684" s="9"/>
      <c r="H684" s="9"/>
      <c r="I684" s="9"/>
    </row>
    <row r="685" spans="2:9" ht="15.75" customHeight="1">
      <c r="B685" s="9"/>
      <c r="C685" s="9"/>
      <c r="D685" s="9"/>
      <c r="E685" s="9"/>
      <c r="F685" s="9"/>
      <c r="G685" s="9"/>
      <c r="H685" s="9"/>
      <c r="I685" s="9"/>
    </row>
    <row r="686" spans="2:9" ht="15.75" customHeight="1">
      <c r="B686" s="9"/>
      <c r="C686" s="9"/>
      <c r="D686" s="9"/>
      <c r="E686" s="9"/>
      <c r="F686" s="9"/>
      <c r="G686" s="9"/>
      <c r="H686" s="9"/>
      <c r="I686" s="9"/>
    </row>
    <row r="687" spans="2:9" ht="15.75" customHeight="1">
      <c r="B687" s="9"/>
      <c r="C687" s="9"/>
      <c r="D687" s="9"/>
      <c r="E687" s="9"/>
      <c r="F687" s="9"/>
      <c r="G687" s="9"/>
      <c r="H687" s="9"/>
      <c r="I687" s="9"/>
    </row>
    <row r="688" spans="2:9" ht="15.75" customHeight="1">
      <c r="B688" s="9"/>
      <c r="C688" s="9"/>
      <c r="D688" s="9"/>
      <c r="E688" s="9"/>
      <c r="F688" s="9"/>
      <c r="G688" s="9"/>
      <c r="H688" s="9"/>
      <c r="I688" s="9"/>
    </row>
    <row r="689" spans="2:9" ht="15.75" customHeight="1">
      <c r="B689" s="9"/>
      <c r="C689" s="9"/>
      <c r="D689" s="9"/>
      <c r="E689" s="9"/>
      <c r="F689" s="9"/>
      <c r="G689" s="9"/>
      <c r="H689" s="9"/>
      <c r="I689" s="9"/>
    </row>
    <row r="690" spans="2:9" ht="15.75" customHeight="1">
      <c r="B690" s="9"/>
      <c r="C690" s="9"/>
      <c r="D690" s="9"/>
      <c r="E690" s="9"/>
      <c r="F690" s="9"/>
      <c r="G690" s="9"/>
      <c r="H690" s="9"/>
      <c r="I690" s="9"/>
    </row>
    <row r="691" spans="2:9" ht="15.75" customHeight="1">
      <c r="B691" s="9"/>
      <c r="C691" s="9"/>
      <c r="D691" s="9"/>
      <c r="E691" s="9"/>
      <c r="F691" s="9"/>
      <c r="G691" s="9"/>
      <c r="H691" s="9"/>
      <c r="I691" s="9"/>
    </row>
    <row r="692" spans="2:9" ht="15.75" customHeight="1">
      <c r="B692" s="9"/>
      <c r="C692" s="9"/>
      <c r="D692" s="9"/>
      <c r="E692" s="9"/>
      <c r="F692" s="9"/>
      <c r="G692" s="9"/>
      <c r="H692" s="9"/>
      <c r="I692" s="9"/>
    </row>
    <row r="693" spans="2:9" ht="15.75" customHeight="1">
      <c r="B693" s="9"/>
      <c r="C693" s="9"/>
      <c r="D693" s="9"/>
      <c r="E693" s="9"/>
      <c r="F693" s="9"/>
      <c r="G693" s="9"/>
      <c r="H693" s="9"/>
      <c r="I693" s="9"/>
    </row>
    <row r="694" spans="2:9" ht="15.75" customHeight="1">
      <c r="B694" s="48" t="s">
        <v>15</v>
      </c>
      <c r="C694" s="9"/>
      <c r="D694" s="9"/>
      <c r="E694" s="9"/>
      <c r="F694" s="9"/>
      <c r="G694" s="9"/>
      <c r="H694" s="9"/>
      <c r="I694" s="9"/>
    </row>
    <row r="695" spans="2:9" ht="15.75" customHeight="1">
      <c r="B695" s="48" t="s">
        <v>37</v>
      </c>
      <c r="C695" s="9"/>
      <c r="D695" s="9"/>
      <c r="E695" s="9"/>
      <c r="F695" s="9"/>
      <c r="G695" s="9"/>
      <c r="H695" s="9"/>
      <c r="I695" s="9"/>
    </row>
    <row r="696" spans="2:9" ht="15.75" customHeight="1">
      <c r="B696" s="9"/>
      <c r="C696" s="9"/>
      <c r="D696" s="9"/>
      <c r="E696" s="9"/>
      <c r="F696" s="9"/>
      <c r="G696" s="9"/>
      <c r="H696" s="9"/>
      <c r="I696" s="9"/>
    </row>
    <row r="697" spans="2:9" ht="8.25" customHeight="1"/>
    <row r="698" spans="2:9" ht="15.75" customHeight="1">
      <c r="B698" s="9"/>
      <c r="C698" s="9"/>
      <c r="D698" s="9"/>
      <c r="E698" s="9"/>
      <c r="F698" s="9"/>
      <c r="G698" s="9"/>
      <c r="H698" s="9"/>
      <c r="I698" s="9"/>
    </row>
    <row r="699" spans="2:9" ht="15.75" customHeight="1">
      <c r="B699" s="9"/>
      <c r="C699" s="9"/>
      <c r="D699" s="9"/>
      <c r="E699" s="9"/>
      <c r="F699" s="9"/>
      <c r="G699" s="9"/>
      <c r="H699" s="9"/>
      <c r="I699" s="9"/>
    </row>
    <row r="700" spans="2:9" ht="15.75" customHeight="1">
      <c r="B700" s="87" t="s">
        <v>13</v>
      </c>
      <c r="C700" s="87"/>
      <c r="D700" s="9" t="s">
        <v>125</v>
      </c>
      <c r="E700" s="9"/>
      <c r="F700" s="9"/>
      <c r="G700" s="9"/>
      <c r="H700" s="9"/>
      <c r="I700" s="9"/>
    </row>
    <row r="701" spans="2:9" ht="15.75" customHeight="1">
      <c r="B701" s="92" t="s">
        <v>115</v>
      </c>
      <c r="C701" s="92"/>
      <c r="D701" s="93">
        <f>F361</f>
        <v>33004</v>
      </c>
      <c r="E701" s="9"/>
      <c r="F701" s="9"/>
      <c r="G701" s="9"/>
      <c r="H701" s="9"/>
      <c r="I701" s="9"/>
    </row>
    <row r="702" spans="2:9" ht="15.75" customHeight="1">
      <c r="B702" s="92"/>
      <c r="C702" s="92"/>
      <c r="D702" s="93"/>
      <c r="E702" s="9"/>
      <c r="F702" s="9"/>
      <c r="G702" s="9"/>
      <c r="H702" s="9"/>
      <c r="I702" s="9"/>
    </row>
    <row r="703" spans="2:9" ht="15.75" customHeight="1">
      <c r="B703" s="87" t="s">
        <v>116</v>
      </c>
      <c r="C703" s="87"/>
      <c r="D703" s="9"/>
      <c r="E703" s="9"/>
      <c r="F703" s="9"/>
      <c r="G703" s="9"/>
      <c r="H703" s="9"/>
      <c r="I703" s="9"/>
    </row>
    <row r="704" spans="2:9" ht="15.75" customHeight="1">
      <c r="B704" s="9"/>
      <c r="C704" s="9"/>
      <c r="D704" s="9"/>
      <c r="E704" s="9"/>
      <c r="F704" s="9"/>
      <c r="G704" s="9"/>
      <c r="H704" s="9"/>
      <c r="I704" s="9"/>
    </row>
    <row r="705" spans="2:9" ht="15.75" customHeight="1">
      <c r="B705" s="9"/>
      <c r="C705" s="9"/>
      <c r="D705" s="9"/>
      <c r="E705" s="9"/>
      <c r="F705" s="9"/>
      <c r="G705" s="9"/>
      <c r="H705" s="9"/>
      <c r="I705" s="9"/>
    </row>
    <row r="706" spans="2:9" ht="15.75" customHeight="1">
      <c r="B706" s="9"/>
      <c r="C706" s="9"/>
      <c r="D706" s="9"/>
      <c r="E706" s="9"/>
      <c r="F706" s="9"/>
      <c r="G706" s="9"/>
      <c r="H706" s="9"/>
      <c r="I706" s="9"/>
    </row>
    <row r="707" spans="2:9" ht="15.75" customHeight="1">
      <c r="B707" s="9"/>
      <c r="C707" s="9"/>
      <c r="D707" s="9"/>
      <c r="E707" s="9"/>
      <c r="F707" s="9"/>
      <c r="G707" s="9"/>
      <c r="H707" s="9"/>
      <c r="I707" s="9"/>
    </row>
    <row r="708" spans="2:9" ht="15.75" customHeight="1">
      <c r="B708" s="9"/>
      <c r="C708" s="9"/>
      <c r="D708" s="9"/>
      <c r="E708" s="9"/>
      <c r="F708" s="9"/>
      <c r="G708" s="9"/>
      <c r="H708" s="9"/>
      <c r="I708" s="9"/>
    </row>
    <row r="709" spans="2:9" ht="15.75" customHeight="1">
      <c r="B709" s="9"/>
      <c r="C709" s="9"/>
      <c r="D709" s="9"/>
      <c r="E709" s="9"/>
      <c r="F709" s="9"/>
      <c r="G709" s="9"/>
      <c r="H709" s="9"/>
      <c r="I709" s="9"/>
    </row>
    <row r="710" spans="2:9" ht="15.75" customHeight="1">
      <c r="B710" s="9"/>
      <c r="C710" s="9"/>
      <c r="D710" s="9"/>
      <c r="E710" s="9"/>
      <c r="F710" s="9"/>
      <c r="G710" s="9"/>
      <c r="H710" s="9"/>
      <c r="I710" s="9"/>
    </row>
    <row r="711" spans="2:9" ht="15.75" customHeight="1">
      <c r="B711" s="9"/>
      <c r="C711" s="9"/>
      <c r="D711" s="9"/>
      <c r="E711" s="9"/>
      <c r="F711" s="9"/>
      <c r="G711" s="9"/>
      <c r="H711" s="9"/>
      <c r="I711" s="9"/>
    </row>
    <row r="712" spans="2:9" ht="15.75" customHeight="1">
      <c r="B712" s="48" t="s">
        <v>15</v>
      </c>
      <c r="C712" s="9"/>
      <c r="D712" s="9"/>
      <c r="E712" s="9"/>
      <c r="F712" s="9"/>
      <c r="G712" s="9"/>
      <c r="H712" s="9"/>
      <c r="I712" s="9"/>
    </row>
    <row r="713" spans="2:9" ht="15.75" customHeight="1">
      <c r="B713" s="48" t="s">
        <v>37</v>
      </c>
      <c r="C713" s="9"/>
      <c r="D713" s="9"/>
      <c r="E713" s="9"/>
      <c r="F713" s="9"/>
      <c r="G713" s="9"/>
      <c r="H713" s="9"/>
      <c r="I713" s="9"/>
    </row>
    <row r="714" spans="2:9" ht="9" customHeight="1">
      <c r="B714" s="9"/>
      <c r="C714" s="9"/>
      <c r="D714" s="9"/>
      <c r="E714" s="9"/>
      <c r="F714" s="9"/>
      <c r="G714" s="9"/>
      <c r="H714" s="9"/>
      <c r="I714" s="9"/>
    </row>
    <row r="715" spans="2:9" ht="7.5" customHeight="1"/>
    <row r="716" spans="2:9" ht="15.75" customHeight="1">
      <c r="B716" s="9"/>
      <c r="C716" s="9"/>
      <c r="D716" s="9"/>
      <c r="E716" s="9"/>
      <c r="F716" s="9"/>
      <c r="G716" s="9"/>
      <c r="H716" s="9"/>
      <c r="I716" s="9"/>
    </row>
    <row r="717" spans="2:9" ht="15.75" customHeight="1">
      <c r="B717" s="9"/>
      <c r="C717" s="9"/>
      <c r="D717" s="9"/>
      <c r="E717" s="9"/>
      <c r="F717" s="9"/>
      <c r="G717" s="9"/>
      <c r="H717" s="9"/>
      <c r="I717" s="9"/>
    </row>
    <row r="718" spans="2:9" ht="15.75" customHeight="1">
      <c r="B718" s="87" t="s">
        <v>13</v>
      </c>
      <c r="C718" s="87"/>
      <c r="D718" s="9" t="s">
        <v>125</v>
      </c>
      <c r="E718" s="9"/>
      <c r="F718" s="9"/>
      <c r="G718" s="9"/>
      <c r="H718" s="9"/>
      <c r="I718" s="9"/>
    </row>
    <row r="719" spans="2:9" ht="15.75" customHeight="1">
      <c r="B719" s="92" t="s">
        <v>118</v>
      </c>
      <c r="C719" s="92"/>
      <c r="D719" s="93">
        <f>F360</f>
        <v>7696</v>
      </c>
      <c r="E719" s="9"/>
      <c r="F719" s="9"/>
      <c r="G719" s="9"/>
      <c r="H719" s="9"/>
      <c r="I719" s="9"/>
    </row>
    <row r="720" spans="2:9" ht="15.75" customHeight="1">
      <c r="B720" s="92"/>
      <c r="C720" s="92"/>
      <c r="D720" s="93"/>
      <c r="E720" s="9"/>
      <c r="F720" s="9"/>
      <c r="G720" s="9"/>
      <c r="H720" s="9"/>
      <c r="I720" s="9"/>
    </row>
    <row r="721" spans="2:9" ht="15.75" customHeight="1">
      <c r="B721" s="87" t="s">
        <v>119</v>
      </c>
      <c r="C721" s="87"/>
      <c r="D721" s="9"/>
      <c r="E721" s="9"/>
      <c r="F721" s="9"/>
      <c r="G721" s="9"/>
      <c r="H721" s="9"/>
      <c r="I721" s="9"/>
    </row>
    <row r="722" spans="2:9" ht="15.75" customHeight="1">
      <c r="B722" s="9"/>
      <c r="C722" s="9"/>
      <c r="D722" s="9"/>
      <c r="E722" s="9"/>
      <c r="F722" s="9"/>
      <c r="G722" s="9"/>
      <c r="H722" s="9"/>
      <c r="I722" s="9"/>
    </row>
    <row r="723" spans="2:9" ht="15.75" customHeight="1">
      <c r="B723" s="9"/>
      <c r="C723" s="9"/>
      <c r="D723" s="9"/>
      <c r="E723" s="9"/>
      <c r="F723" s="9"/>
      <c r="G723" s="9"/>
      <c r="H723" s="9"/>
      <c r="I723" s="9"/>
    </row>
    <row r="724" spans="2:9" ht="15.75" customHeight="1">
      <c r="B724" s="9"/>
      <c r="C724" s="9"/>
      <c r="D724" s="9"/>
      <c r="E724" s="9"/>
      <c r="F724" s="9"/>
      <c r="G724" s="9"/>
      <c r="H724" s="9"/>
      <c r="I724" s="9"/>
    </row>
    <row r="725" spans="2:9" ht="15.75" customHeight="1">
      <c r="B725" s="9"/>
      <c r="C725" s="9"/>
      <c r="D725" s="9"/>
      <c r="E725" s="9"/>
      <c r="F725" s="9"/>
      <c r="G725" s="9"/>
      <c r="H725" s="9"/>
      <c r="I725" s="9"/>
    </row>
    <row r="726" spans="2:9" ht="15.75" customHeight="1">
      <c r="B726" s="9"/>
      <c r="C726" s="9"/>
      <c r="D726" s="9"/>
      <c r="E726" s="9"/>
      <c r="F726" s="9"/>
      <c r="G726" s="9"/>
      <c r="H726" s="9"/>
      <c r="I726" s="9"/>
    </row>
    <row r="727" spans="2:9" ht="15.75" customHeight="1">
      <c r="B727" s="9"/>
      <c r="C727" s="9"/>
      <c r="D727" s="9"/>
      <c r="E727" s="9"/>
      <c r="F727" s="9"/>
      <c r="G727" s="9"/>
      <c r="H727" s="9"/>
      <c r="I727" s="9"/>
    </row>
    <row r="728" spans="2:9" ht="15.75" customHeight="1">
      <c r="B728" s="9"/>
      <c r="C728" s="9"/>
      <c r="D728" s="9"/>
      <c r="E728" s="9"/>
      <c r="F728" s="9"/>
      <c r="G728" s="9"/>
      <c r="H728" s="9"/>
      <c r="I728" s="9"/>
    </row>
    <row r="729" spans="2:9" ht="15.75" customHeight="1">
      <c r="B729" s="48" t="s">
        <v>15</v>
      </c>
      <c r="C729" s="9"/>
      <c r="D729" s="9"/>
      <c r="E729" s="9"/>
      <c r="F729" s="9"/>
      <c r="G729" s="9"/>
      <c r="H729" s="9"/>
      <c r="I729" s="9"/>
    </row>
    <row r="730" spans="2:9" ht="15.75" customHeight="1">
      <c r="B730" s="48" t="s">
        <v>37</v>
      </c>
      <c r="C730" s="9"/>
      <c r="D730" s="9"/>
      <c r="E730" s="9"/>
      <c r="F730" s="9"/>
      <c r="G730" s="9"/>
      <c r="H730" s="9"/>
      <c r="I730" s="9"/>
    </row>
    <row r="731" spans="2:9" ht="15.75" customHeight="1">
      <c r="B731" s="9"/>
      <c r="C731" s="9"/>
      <c r="D731" s="9"/>
      <c r="E731" s="9"/>
      <c r="F731" s="9"/>
      <c r="G731" s="9"/>
      <c r="H731" s="9"/>
      <c r="I731" s="9"/>
    </row>
    <row r="732" spans="2:9" ht="8.25" customHeight="1"/>
    <row r="733" spans="2:9" ht="15.75" customHeight="1">
      <c r="B733" s="9"/>
      <c r="C733" s="9"/>
      <c r="D733" s="9"/>
      <c r="E733" s="9"/>
      <c r="F733" s="9"/>
      <c r="G733" s="9"/>
      <c r="H733" s="9"/>
      <c r="I733" s="9"/>
    </row>
    <row r="734" spans="2:9" ht="15.75" customHeight="1">
      <c r="B734" s="9"/>
      <c r="C734" s="9"/>
      <c r="D734" s="9"/>
      <c r="E734" s="9"/>
      <c r="F734" s="9"/>
      <c r="G734" s="9"/>
      <c r="H734" s="9"/>
      <c r="I734" s="9"/>
    </row>
    <row r="735" spans="2:9" ht="15.75" customHeight="1">
      <c r="B735" s="87" t="s">
        <v>13</v>
      </c>
      <c r="C735" s="87"/>
      <c r="D735" s="9" t="s">
        <v>125</v>
      </c>
      <c r="E735" s="9"/>
      <c r="F735" s="9"/>
      <c r="G735" s="9"/>
      <c r="H735" s="9"/>
      <c r="I735" s="9"/>
    </row>
    <row r="736" spans="2:9" ht="15.75" customHeight="1">
      <c r="B736" s="92" t="s">
        <v>121</v>
      </c>
      <c r="C736" s="92"/>
      <c r="D736" s="93">
        <f>F357</f>
        <v>9916</v>
      </c>
      <c r="E736" s="9"/>
      <c r="F736" s="9"/>
      <c r="G736" s="9"/>
      <c r="H736" s="9"/>
      <c r="I736" s="9"/>
    </row>
    <row r="737" spans="2:9" ht="15.75" customHeight="1">
      <c r="B737" s="92"/>
      <c r="C737" s="92"/>
      <c r="D737" s="93"/>
      <c r="E737" s="9"/>
      <c r="F737" s="9"/>
      <c r="G737" s="9"/>
      <c r="H737" s="9"/>
      <c r="I737" s="9"/>
    </row>
    <row r="738" spans="2:9" ht="15.75" customHeight="1">
      <c r="B738" s="87" t="s">
        <v>122</v>
      </c>
      <c r="C738" s="87"/>
      <c r="D738" s="9"/>
      <c r="E738" s="9"/>
      <c r="F738" s="9"/>
      <c r="G738" s="9"/>
      <c r="H738" s="9"/>
      <c r="I738" s="9"/>
    </row>
    <row r="739" spans="2:9" ht="15.75" customHeight="1">
      <c r="B739" s="9"/>
      <c r="C739" s="9"/>
      <c r="D739" s="9"/>
      <c r="E739" s="9"/>
      <c r="F739" s="9"/>
      <c r="G739" s="9"/>
      <c r="H739" s="9"/>
      <c r="I739" s="9"/>
    </row>
    <row r="740" spans="2:9" ht="15.75" customHeight="1">
      <c r="B740" s="9"/>
      <c r="C740" s="9"/>
      <c r="D740" s="9"/>
      <c r="E740" s="9"/>
      <c r="F740" s="9"/>
      <c r="G740" s="9"/>
      <c r="H740" s="9"/>
      <c r="I740" s="9"/>
    </row>
    <row r="741" spans="2:9" ht="15.75" customHeight="1">
      <c r="B741" s="9"/>
      <c r="C741" s="9"/>
      <c r="D741" s="9"/>
      <c r="E741" s="9"/>
      <c r="F741" s="9"/>
      <c r="G741" s="9"/>
      <c r="H741" s="9"/>
      <c r="I741" s="9"/>
    </row>
    <row r="742" spans="2:9" ht="15.75" customHeight="1">
      <c r="B742" s="9"/>
      <c r="C742" s="9"/>
      <c r="D742" s="9"/>
      <c r="E742" s="9"/>
      <c r="F742" s="9"/>
      <c r="G742" s="9"/>
      <c r="H742" s="9"/>
      <c r="I742" s="9"/>
    </row>
    <row r="743" spans="2:9" ht="15.75" customHeight="1">
      <c r="B743" s="9"/>
      <c r="C743" s="9"/>
      <c r="D743" s="9"/>
      <c r="E743" s="9"/>
      <c r="F743" s="9"/>
      <c r="G743" s="9"/>
      <c r="H743" s="9"/>
      <c r="I743" s="9"/>
    </row>
    <row r="744" spans="2:9" ht="15.75" customHeight="1">
      <c r="B744" s="9"/>
      <c r="C744" s="9"/>
      <c r="D744" s="9"/>
      <c r="E744" s="9"/>
      <c r="F744" s="9"/>
      <c r="G744" s="9"/>
      <c r="H744" s="9"/>
      <c r="I744" s="9"/>
    </row>
    <row r="745" spans="2:9" ht="15.75" customHeight="1">
      <c r="B745" s="48" t="s">
        <v>15</v>
      </c>
      <c r="C745" s="9"/>
      <c r="D745" s="9"/>
      <c r="E745" s="9"/>
      <c r="F745" s="9"/>
      <c r="G745" s="9"/>
      <c r="H745" s="9"/>
      <c r="I745" s="9"/>
    </row>
    <row r="746" spans="2:9" ht="15.75" customHeight="1">
      <c r="B746" s="48" t="s">
        <v>37</v>
      </c>
      <c r="C746" s="9"/>
      <c r="D746" s="9"/>
      <c r="E746" s="9"/>
      <c r="F746" s="9"/>
      <c r="G746" s="9"/>
      <c r="H746" s="9"/>
      <c r="I746" s="9"/>
    </row>
    <row r="747" spans="2:9" ht="15.75" customHeight="1">
      <c r="B747" s="9"/>
      <c r="C747" s="9"/>
      <c r="D747" s="9"/>
      <c r="E747" s="9"/>
      <c r="F747" s="9"/>
      <c r="G747" s="9"/>
      <c r="H747" s="9"/>
      <c r="I747" s="9"/>
    </row>
    <row r="748" spans="2:9" ht="8.25" customHeight="1"/>
    <row r="749" spans="2:9" ht="9" customHeight="1">
      <c r="B749" s="9"/>
      <c r="C749" s="9"/>
      <c r="D749" s="9"/>
      <c r="E749" s="9"/>
      <c r="F749" s="9"/>
      <c r="G749" s="9"/>
      <c r="H749" s="9"/>
      <c r="I749" s="9"/>
    </row>
    <row r="750" spans="2:9">
      <c r="B750" s="9"/>
      <c r="C750" s="9"/>
      <c r="D750" s="9"/>
      <c r="E750" s="9"/>
      <c r="F750" s="9"/>
      <c r="G750" s="9"/>
      <c r="H750" s="9"/>
      <c r="I750" s="9"/>
    </row>
    <row r="751" spans="2:9">
      <c r="B751" s="46" t="s">
        <v>13</v>
      </c>
      <c r="C751" s="9" t="s">
        <v>125</v>
      </c>
      <c r="D751" s="9"/>
      <c r="E751" s="9"/>
      <c r="F751" s="9"/>
      <c r="G751" s="9"/>
      <c r="H751" s="9"/>
      <c r="I751" s="9"/>
    </row>
    <row r="752" spans="2:9">
      <c r="B752" s="92" t="s">
        <v>47</v>
      </c>
      <c r="C752" s="93">
        <f>F304</f>
        <v>65416</v>
      </c>
      <c r="D752" s="9"/>
      <c r="E752" s="9"/>
      <c r="F752" s="9"/>
      <c r="G752" s="9"/>
      <c r="H752" s="9"/>
      <c r="I752" s="9"/>
    </row>
    <row r="753" spans="2:9">
      <c r="B753" s="92"/>
      <c r="C753" s="93"/>
      <c r="D753" s="9"/>
      <c r="E753" s="9"/>
      <c r="F753" s="9"/>
      <c r="G753" s="9"/>
      <c r="H753" s="9"/>
      <c r="I753" s="9"/>
    </row>
    <row r="754" spans="2:9" ht="22.5">
      <c r="B754" s="50" t="s">
        <v>48</v>
      </c>
      <c r="C754" s="9"/>
      <c r="D754" s="9"/>
      <c r="E754" s="9"/>
      <c r="F754" s="9"/>
      <c r="G754" s="9"/>
      <c r="H754" s="9"/>
      <c r="I754" s="9"/>
    </row>
    <row r="755" spans="2:9">
      <c r="B755" s="65" t="s">
        <v>92</v>
      </c>
      <c r="C755" s="47"/>
      <c r="D755" s="9"/>
      <c r="E755" s="9"/>
      <c r="F755" s="9"/>
      <c r="G755" s="9"/>
      <c r="H755" s="9"/>
      <c r="I755" s="9"/>
    </row>
    <row r="756" spans="2:9">
      <c r="B756" s="9"/>
      <c r="C756" s="9"/>
      <c r="D756" s="9"/>
      <c r="E756" s="9"/>
      <c r="F756" s="9"/>
      <c r="G756" s="9"/>
      <c r="H756" s="9"/>
      <c r="I756" s="9"/>
    </row>
    <row r="757" spans="2:9">
      <c r="B757" s="9"/>
      <c r="C757" s="9"/>
      <c r="D757" s="9"/>
      <c r="E757" s="9"/>
      <c r="F757" s="9"/>
      <c r="G757" s="9"/>
      <c r="H757" s="9"/>
      <c r="I757" s="9"/>
    </row>
    <row r="758" spans="2:9">
      <c r="B758" s="9"/>
      <c r="C758" s="9"/>
      <c r="D758" s="9"/>
      <c r="E758" s="9"/>
      <c r="F758" s="9"/>
      <c r="G758" s="9"/>
      <c r="H758" s="9"/>
      <c r="I758" s="9"/>
    </row>
    <row r="759" spans="2:9">
      <c r="B759" s="9"/>
      <c r="C759" s="9"/>
      <c r="D759" s="9"/>
      <c r="E759" s="9"/>
      <c r="F759" s="9"/>
      <c r="G759" s="9"/>
      <c r="H759" s="9"/>
      <c r="I759" s="9"/>
    </row>
    <row r="760" spans="2:9">
      <c r="B760" s="9"/>
      <c r="C760" s="9"/>
      <c r="D760" s="9"/>
      <c r="E760" s="9"/>
      <c r="F760" s="9"/>
      <c r="G760" s="9"/>
      <c r="H760" s="9"/>
      <c r="I760" s="9"/>
    </row>
    <row r="761" spans="2:9">
      <c r="B761" s="9"/>
      <c r="C761" s="9"/>
      <c r="D761" s="9"/>
      <c r="E761" s="9"/>
      <c r="F761" s="9"/>
      <c r="G761" s="9"/>
      <c r="H761" s="9"/>
      <c r="I761" s="9"/>
    </row>
    <row r="762" spans="2:9">
      <c r="B762" s="9"/>
      <c r="C762" s="9"/>
      <c r="D762" s="9"/>
      <c r="E762" s="9"/>
      <c r="F762" s="9"/>
      <c r="G762" s="9"/>
      <c r="H762" s="9"/>
      <c r="I762" s="9"/>
    </row>
    <row r="763" spans="2:9">
      <c r="B763" s="9"/>
      <c r="C763" s="9"/>
      <c r="D763" s="9"/>
      <c r="E763" s="9"/>
      <c r="F763" s="9"/>
      <c r="G763" s="9"/>
      <c r="H763" s="9"/>
      <c r="I763" s="9"/>
    </row>
    <row r="764" spans="2:9">
      <c r="B764" s="9"/>
      <c r="C764" s="9"/>
      <c r="D764" s="9"/>
      <c r="E764" s="9"/>
      <c r="F764" s="9"/>
      <c r="G764" s="9"/>
      <c r="H764" s="9"/>
      <c r="I764" s="9"/>
    </row>
    <row r="765" spans="2:9" ht="9.75" customHeight="1">
      <c r="B765" s="48" t="s">
        <v>15</v>
      </c>
      <c r="C765" s="9"/>
      <c r="D765" s="9"/>
      <c r="E765" s="9"/>
      <c r="F765" s="9"/>
      <c r="G765" s="9"/>
      <c r="H765" s="9"/>
      <c r="I765" s="9"/>
    </row>
    <row r="766" spans="2:9">
      <c r="B766" s="48" t="s">
        <v>37</v>
      </c>
      <c r="C766" s="9"/>
      <c r="D766" s="9"/>
      <c r="E766" s="9"/>
      <c r="F766" s="9"/>
      <c r="G766" s="9"/>
      <c r="H766" s="9"/>
      <c r="I766" s="9"/>
    </row>
    <row r="767" spans="2:9" ht="9" customHeight="1">
      <c r="B767" s="9"/>
      <c r="C767" s="9"/>
      <c r="D767" s="9"/>
      <c r="E767" s="9"/>
      <c r="F767" s="9"/>
      <c r="G767" s="9"/>
      <c r="H767" s="9"/>
      <c r="I767" s="9"/>
    </row>
    <row r="768" spans="2:9" ht="8.25" customHeight="1"/>
    <row r="769" spans="1:10">
      <c r="B769" s="9"/>
      <c r="C769" s="9"/>
      <c r="D769" s="9"/>
      <c r="E769" s="9"/>
      <c r="F769" s="9"/>
      <c r="G769" s="9"/>
      <c r="H769" s="9"/>
      <c r="I769" s="9"/>
    </row>
    <row r="770" spans="1:10">
      <c r="B770" s="9"/>
      <c r="C770" s="9"/>
      <c r="D770" s="9"/>
      <c r="E770" s="9"/>
      <c r="F770" s="9"/>
      <c r="G770" s="9"/>
      <c r="H770" s="9"/>
      <c r="I770" s="9"/>
    </row>
    <row r="771" spans="1:10">
      <c r="B771" s="46" t="s">
        <v>13</v>
      </c>
      <c r="C771" s="9" t="s">
        <v>125</v>
      </c>
      <c r="D771" s="9"/>
      <c r="E771" s="9"/>
      <c r="F771" s="9"/>
      <c r="G771" s="9"/>
      <c r="H771" s="9"/>
      <c r="I771" s="9"/>
    </row>
    <row r="772" spans="1:10">
      <c r="B772" s="117" t="s">
        <v>85</v>
      </c>
      <c r="C772" s="93">
        <f>F305</f>
        <v>12950</v>
      </c>
      <c r="D772" s="9"/>
      <c r="E772" s="9"/>
      <c r="F772" s="9"/>
      <c r="G772" s="9"/>
      <c r="H772" s="9"/>
      <c r="I772" s="9"/>
    </row>
    <row r="773" spans="1:10" ht="15.75" customHeight="1">
      <c r="B773" s="117"/>
      <c r="C773" s="93"/>
      <c r="D773" s="9"/>
      <c r="E773" s="9"/>
      <c r="F773" s="9"/>
      <c r="G773" s="9"/>
      <c r="H773" s="9"/>
      <c r="I773" s="9"/>
    </row>
    <row r="774" spans="1:10" s="52" customFormat="1" ht="15.75" customHeight="1">
      <c r="A774"/>
      <c r="B774" s="82" t="s">
        <v>145</v>
      </c>
      <c r="C774" s="9"/>
      <c r="D774" s="9"/>
      <c r="E774" s="9"/>
      <c r="F774" s="9"/>
      <c r="G774" s="9"/>
      <c r="H774" s="9"/>
      <c r="I774" s="9"/>
      <c r="J774"/>
    </row>
    <row r="775" spans="1:10" ht="36.75">
      <c r="B775" s="51"/>
      <c r="C775" s="49"/>
      <c r="D775" s="49"/>
      <c r="E775" s="49"/>
      <c r="F775" s="49"/>
      <c r="G775" s="49"/>
      <c r="H775" s="49"/>
      <c r="I775" s="49"/>
      <c r="J775" s="52"/>
    </row>
    <row r="776" spans="1:10">
      <c r="B776" s="53" t="s">
        <v>67</v>
      </c>
      <c r="C776" s="9"/>
      <c r="D776" s="9"/>
      <c r="E776" s="9"/>
      <c r="F776" s="9"/>
      <c r="G776" s="9"/>
      <c r="H776" s="9"/>
      <c r="I776" s="9"/>
    </row>
    <row r="777" spans="1:10">
      <c r="B777" s="9"/>
      <c r="C777" s="9"/>
      <c r="D777" s="9"/>
      <c r="E777" s="9"/>
      <c r="F777" s="9"/>
      <c r="G777" s="9"/>
      <c r="H777" s="9"/>
      <c r="I777" s="9"/>
    </row>
    <row r="778" spans="1:10">
      <c r="B778" s="9"/>
      <c r="C778" s="9"/>
      <c r="D778" s="9"/>
      <c r="E778" s="9"/>
      <c r="F778" s="9"/>
      <c r="G778" s="9"/>
      <c r="H778" s="9"/>
      <c r="I778" s="9"/>
    </row>
    <row r="779" spans="1:10">
      <c r="B779" s="9"/>
      <c r="C779" s="9"/>
      <c r="D779" s="9"/>
      <c r="E779" s="9"/>
      <c r="F779" s="9"/>
      <c r="G779" s="9"/>
      <c r="H779" s="9"/>
      <c r="I779" s="9"/>
    </row>
    <row r="780" spans="1:10">
      <c r="B780" s="9"/>
      <c r="C780" s="9"/>
      <c r="D780" s="9"/>
      <c r="E780" s="9"/>
      <c r="F780" s="9"/>
      <c r="G780" s="9"/>
      <c r="H780" s="9"/>
      <c r="I780" s="9"/>
    </row>
    <row r="781" spans="1:10">
      <c r="B781" s="9"/>
      <c r="C781" s="9"/>
      <c r="D781" s="9"/>
      <c r="E781" s="9"/>
      <c r="F781" s="9"/>
      <c r="G781" s="9"/>
      <c r="H781" s="9"/>
      <c r="I781" s="9"/>
    </row>
    <row r="782" spans="1:10">
      <c r="B782" s="9"/>
      <c r="C782" s="9"/>
      <c r="D782" s="9"/>
      <c r="E782" s="9"/>
      <c r="F782" s="9"/>
      <c r="G782" s="9"/>
      <c r="H782" s="9"/>
      <c r="I782" s="9"/>
    </row>
    <row r="783" spans="1:10">
      <c r="B783" s="48" t="s">
        <v>15</v>
      </c>
      <c r="C783" s="9"/>
      <c r="D783" s="9"/>
      <c r="E783" s="9"/>
      <c r="F783" s="9"/>
      <c r="G783" s="9"/>
      <c r="H783" s="9"/>
      <c r="I783" s="9"/>
    </row>
    <row r="784" spans="1:10">
      <c r="B784" s="48" t="s">
        <v>37</v>
      </c>
      <c r="C784" s="9"/>
      <c r="D784" s="9"/>
      <c r="E784" s="9"/>
      <c r="F784" s="9"/>
      <c r="G784" s="9"/>
      <c r="H784" s="9"/>
      <c r="I784" s="9"/>
    </row>
    <row r="785" spans="2:9" ht="10.5" customHeight="1">
      <c r="B785" s="9"/>
      <c r="C785" s="9"/>
      <c r="D785" s="9"/>
      <c r="E785" s="9"/>
      <c r="F785" s="9"/>
      <c r="G785" s="9"/>
      <c r="H785" s="9"/>
      <c r="I785" s="9"/>
    </row>
    <row r="787" spans="2:9">
      <c r="B787" s="9"/>
      <c r="C787" s="9"/>
      <c r="D787" s="9"/>
      <c r="E787" s="9"/>
      <c r="F787" s="9"/>
      <c r="G787" s="9"/>
      <c r="H787" s="9"/>
      <c r="I787" s="9"/>
    </row>
    <row r="788" spans="2:9">
      <c r="B788" s="9"/>
      <c r="C788" s="9"/>
      <c r="D788" s="9"/>
      <c r="E788" s="9"/>
      <c r="F788" s="9"/>
      <c r="G788" s="9"/>
      <c r="H788" s="9"/>
      <c r="I788" s="9"/>
    </row>
    <row r="789" spans="2:9">
      <c r="B789" s="83" t="s">
        <v>13</v>
      </c>
      <c r="C789" s="9" t="s">
        <v>125</v>
      </c>
      <c r="D789" s="9"/>
      <c r="E789" s="9"/>
      <c r="F789" s="9"/>
      <c r="G789" s="9"/>
      <c r="H789" s="9"/>
      <c r="I789" s="9"/>
    </row>
    <row r="790" spans="2:9">
      <c r="B790" s="117" t="s">
        <v>159</v>
      </c>
      <c r="C790" s="93">
        <f>F396</f>
        <v>46768</v>
      </c>
      <c r="D790" s="9"/>
      <c r="E790" s="9"/>
      <c r="F790" s="9"/>
      <c r="G790" s="9"/>
      <c r="H790" s="9"/>
      <c r="I790" s="9"/>
    </row>
    <row r="791" spans="2:9">
      <c r="B791" s="117"/>
      <c r="C791" s="93"/>
      <c r="D791" s="9"/>
      <c r="E791" s="9"/>
      <c r="F791" s="9"/>
      <c r="G791" s="9"/>
      <c r="H791" s="9"/>
      <c r="I791" s="9"/>
    </row>
    <row r="792" spans="2:9">
      <c r="B792" s="82"/>
      <c r="C792" s="9"/>
      <c r="D792" s="9"/>
      <c r="E792" s="9"/>
      <c r="F792" s="9"/>
      <c r="G792" s="9"/>
      <c r="H792" s="9"/>
      <c r="I792" s="9"/>
    </row>
    <row r="793" spans="2:9" ht="36.75">
      <c r="B793" s="51"/>
      <c r="C793" s="49"/>
      <c r="D793" s="9"/>
      <c r="E793" s="9"/>
      <c r="F793" s="9"/>
      <c r="G793" s="9"/>
      <c r="H793" s="9"/>
      <c r="I793" s="9"/>
    </row>
    <row r="794" spans="2:9">
      <c r="B794" s="86" t="s">
        <v>166</v>
      </c>
      <c r="C794" s="9"/>
      <c r="D794" s="9"/>
      <c r="E794" s="9"/>
      <c r="F794" s="9"/>
      <c r="G794" s="9"/>
      <c r="H794" s="9"/>
      <c r="I794" s="9"/>
    </row>
    <row r="795" spans="2:9">
      <c r="B795" s="83"/>
      <c r="C795" s="9"/>
      <c r="D795" s="9"/>
      <c r="E795" s="9"/>
      <c r="F795" s="9"/>
      <c r="G795" s="9"/>
      <c r="H795" s="9"/>
      <c r="I795" s="9"/>
    </row>
    <row r="796" spans="2:9">
      <c r="B796" s="9"/>
      <c r="C796" s="9"/>
      <c r="D796" s="9"/>
      <c r="E796" s="9"/>
      <c r="F796" s="9"/>
      <c r="G796" s="9"/>
      <c r="H796" s="9"/>
      <c r="I796" s="9"/>
    </row>
    <row r="797" spans="2:9">
      <c r="B797" s="9"/>
      <c r="C797" s="9"/>
      <c r="D797" s="9"/>
      <c r="E797" s="9"/>
      <c r="F797" s="9"/>
      <c r="G797" s="9"/>
      <c r="H797" s="9"/>
      <c r="I797" s="9"/>
    </row>
    <row r="798" spans="2:9">
      <c r="B798" s="9"/>
      <c r="C798" s="9"/>
      <c r="D798" s="9"/>
      <c r="E798" s="9"/>
      <c r="F798" s="9"/>
      <c r="G798" s="9"/>
      <c r="H798" s="9"/>
      <c r="I798" s="9"/>
    </row>
    <row r="799" spans="2:9">
      <c r="B799" s="9"/>
      <c r="C799" s="9"/>
      <c r="D799" s="9"/>
      <c r="E799" s="9"/>
      <c r="F799" s="9"/>
      <c r="G799" s="9"/>
      <c r="H799" s="9"/>
      <c r="I799" s="9"/>
    </row>
    <row r="800" spans="2:9">
      <c r="B800" s="9"/>
      <c r="C800" s="9"/>
      <c r="D800" s="9"/>
      <c r="E800" s="9"/>
      <c r="F800" s="9"/>
      <c r="G800" s="9"/>
      <c r="H800" s="9"/>
      <c r="I800" s="9"/>
    </row>
    <row r="801" spans="2:9">
      <c r="B801" s="48" t="s">
        <v>15</v>
      </c>
      <c r="C801" s="9"/>
      <c r="D801" s="9"/>
      <c r="E801" s="9"/>
      <c r="F801" s="9"/>
      <c r="G801" s="9"/>
      <c r="H801" s="9"/>
      <c r="I801" s="9"/>
    </row>
    <row r="802" spans="2:9">
      <c r="B802" s="48" t="s">
        <v>37</v>
      </c>
      <c r="C802" s="9"/>
      <c r="D802" s="9"/>
      <c r="E802" s="9"/>
      <c r="F802" s="9"/>
      <c r="G802" s="9"/>
      <c r="H802" s="9"/>
      <c r="I802" s="9"/>
    </row>
    <row r="803" spans="2:9">
      <c r="B803" s="9"/>
      <c r="C803" s="9"/>
      <c r="D803" s="9"/>
      <c r="E803" s="9"/>
      <c r="F803" s="9"/>
      <c r="G803" s="9"/>
      <c r="H803" s="9"/>
      <c r="I803" s="9"/>
    </row>
    <row r="805" spans="2:9">
      <c r="B805" s="9"/>
      <c r="C805" s="9"/>
      <c r="D805" s="9"/>
      <c r="E805" s="9"/>
      <c r="F805" s="9"/>
      <c r="G805" s="9"/>
      <c r="H805" s="9"/>
      <c r="I805" s="9"/>
    </row>
    <row r="806" spans="2:9">
      <c r="B806" s="9"/>
      <c r="C806" s="9"/>
      <c r="D806" s="9"/>
      <c r="E806" s="9"/>
      <c r="F806" s="9"/>
      <c r="G806" s="9"/>
      <c r="H806" s="9"/>
      <c r="I806" s="9"/>
    </row>
    <row r="807" spans="2:9">
      <c r="B807" s="83" t="s">
        <v>13</v>
      </c>
      <c r="C807" s="9" t="s">
        <v>125</v>
      </c>
      <c r="D807" s="9"/>
      <c r="E807" s="9"/>
      <c r="F807" s="9"/>
      <c r="G807" s="9"/>
      <c r="H807" s="9"/>
      <c r="I807" s="9"/>
    </row>
    <row r="808" spans="2:9" ht="15.75" customHeight="1">
      <c r="B808" s="117" t="s">
        <v>160</v>
      </c>
      <c r="C808" s="93">
        <f>F395</f>
        <v>7696</v>
      </c>
      <c r="D808" s="9"/>
      <c r="E808" s="9"/>
      <c r="F808" s="9"/>
      <c r="G808" s="9"/>
      <c r="H808" s="9"/>
      <c r="I808" s="9"/>
    </row>
    <row r="809" spans="2:9" ht="15.75" customHeight="1">
      <c r="B809" s="117"/>
      <c r="C809" s="93"/>
      <c r="D809" s="9"/>
      <c r="E809" s="9"/>
      <c r="F809" s="9"/>
      <c r="G809" s="9"/>
      <c r="H809" s="9"/>
      <c r="I809" s="9"/>
    </row>
    <row r="810" spans="2:9">
      <c r="B810" s="82"/>
      <c r="C810" s="9"/>
      <c r="D810" s="9"/>
      <c r="E810" s="9"/>
      <c r="F810" s="9"/>
      <c r="G810" s="9"/>
      <c r="H810" s="9"/>
      <c r="I810" s="9"/>
    </row>
    <row r="811" spans="2:9" ht="36.75">
      <c r="B811" s="51"/>
      <c r="C811" s="49"/>
      <c r="D811" s="9"/>
      <c r="E811" s="9"/>
      <c r="F811" s="9"/>
      <c r="G811" s="9"/>
      <c r="H811" s="9"/>
      <c r="I811" s="9"/>
    </row>
    <row r="812" spans="2:9">
      <c r="B812" s="86" t="s">
        <v>167</v>
      </c>
      <c r="C812" s="9"/>
      <c r="D812" s="9"/>
      <c r="E812" s="9"/>
      <c r="F812" s="9"/>
      <c r="G812" s="9"/>
      <c r="H812" s="9"/>
      <c r="I812" s="9"/>
    </row>
    <row r="813" spans="2:9">
      <c r="B813" s="83"/>
      <c r="C813" s="9"/>
      <c r="D813" s="9"/>
      <c r="E813" s="9"/>
      <c r="F813" s="9"/>
      <c r="G813" s="9"/>
      <c r="H813" s="9"/>
      <c r="I813" s="9"/>
    </row>
    <row r="814" spans="2:9">
      <c r="B814" s="9"/>
      <c r="C814" s="9"/>
      <c r="D814" s="9"/>
      <c r="E814" s="9"/>
      <c r="F814" s="9"/>
      <c r="G814" s="9"/>
      <c r="H814" s="9"/>
      <c r="I814" s="9"/>
    </row>
    <row r="815" spans="2:9">
      <c r="B815" s="9"/>
      <c r="C815" s="9"/>
      <c r="D815" s="9"/>
      <c r="E815" s="9"/>
      <c r="F815" s="9"/>
      <c r="G815" s="9"/>
      <c r="H815" s="9"/>
      <c r="I815" s="9"/>
    </row>
    <row r="816" spans="2:9">
      <c r="B816" s="9"/>
      <c r="C816" s="9"/>
      <c r="D816" s="9"/>
      <c r="E816" s="9"/>
      <c r="F816" s="9"/>
      <c r="G816" s="9"/>
      <c r="H816" s="9"/>
      <c r="I816" s="9"/>
    </row>
    <row r="817" spans="2:9">
      <c r="B817" s="9"/>
      <c r="C817" s="9"/>
      <c r="D817" s="9"/>
      <c r="E817" s="9"/>
      <c r="F817" s="9"/>
      <c r="G817" s="9"/>
      <c r="H817" s="9"/>
      <c r="I817" s="9"/>
    </row>
    <row r="818" spans="2:9">
      <c r="B818" s="9"/>
      <c r="C818" s="9"/>
      <c r="D818" s="9"/>
      <c r="E818" s="9"/>
      <c r="F818" s="9"/>
      <c r="G818" s="9"/>
      <c r="H818" s="9"/>
      <c r="I818" s="9"/>
    </row>
    <row r="819" spans="2:9">
      <c r="B819" s="48" t="s">
        <v>15</v>
      </c>
      <c r="C819" s="9"/>
      <c r="D819" s="9"/>
      <c r="E819" s="9"/>
      <c r="F819" s="9"/>
      <c r="G819" s="9"/>
      <c r="H819" s="9"/>
      <c r="I819" s="9"/>
    </row>
    <row r="820" spans="2:9">
      <c r="B820" s="48" t="s">
        <v>37</v>
      </c>
      <c r="C820" s="9"/>
      <c r="D820" s="9"/>
      <c r="E820" s="9"/>
      <c r="F820" s="9"/>
      <c r="G820" s="9"/>
      <c r="H820" s="9"/>
      <c r="I820" s="9"/>
    </row>
    <row r="821" spans="2:9">
      <c r="B821" s="9"/>
      <c r="C821" s="9"/>
      <c r="D821" s="9"/>
      <c r="E821" s="9"/>
      <c r="F821" s="9"/>
      <c r="G821" s="9"/>
      <c r="H821" s="9"/>
      <c r="I821" s="9"/>
    </row>
    <row r="830" spans="2:9">
      <c r="B830" s="9" t="s">
        <v>66</v>
      </c>
      <c r="C830" s="9" t="s">
        <v>65</v>
      </c>
    </row>
    <row r="832" spans="2:9" ht="12.75" customHeight="1"/>
    <row r="833" spans="1:9" ht="23.25" customHeight="1">
      <c r="B833" s="127" t="s">
        <v>151</v>
      </c>
      <c r="C833" s="127"/>
      <c r="D833" s="127"/>
      <c r="E833" s="127"/>
      <c r="F833" s="127"/>
      <c r="G833" s="127"/>
      <c r="H833" s="127"/>
      <c r="I833" s="127"/>
    </row>
    <row r="834" spans="1:9">
      <c r="A834" s="52"/>
      <c r="B834" s="91"/>
      <c r="C834" s="91"/>
      <c r="D834" s="91"/>
      <c r="E834" s="91"/>
      <c r="F834" s="91"/>
      <c r="G834" s="91"/>
      <c r="H834" s="91"/>
      <c r="I834" s="91"/>
    </row>
    <row r="835" spans="1:9">
      <c r="B835" s="90"/>
      <c r="C835" s="90"/>
      <c r="D835" s="90"/>
      <c r="E835" s="90"/>
      <c r="F835" s="90"/>
      <c r="G835" s="90"/>
      <c r="H835" s="90"/>
      <c r="I835" s="90"/>
    </row>
    <row r="836" spans="1:9">
      <c r="B836" s="90"/>
      <c r="C836" s="90"/>
      <c r="D836" s="90"/>
      <c r="E836" s="90"/>
      <c r="F836" s="90"/>
      <c r="G836" s="90"/>
      <c r="H836" s="90"/>
      <c r="I836" s="90"/>
    </row>
    <row r="837" spans="1:9">
      <c r="B837" s="90"/>
      <c r="C837" s="90"/>
      <c r="D837" s="90"/>
      <c r="E837" s="90"/>
      <c r="F837" s="90"/>
      <c r="G837" s="90"/>
      <c r="H837" s="90"/>
      <c r="I837" s="90"/>
    </row>
    <row r="838" spans="1:9">
      <c r="B838" s="90"/>
      <c r="C838" s="90"/>
      <c r="D838" s="90"/>
      <c r="E838" s="90"/>
      <c r="F838" s="90"/>
      <c r="G838" s="90"/>
      <c r="H838" s="90"/>
      <c r="I838" s="90"/>
    </row>
    <row r="839" spans="1:9">
      <c r="B839" s="90"/>
      <c r="C839" s="90"/>
      <c r="D839" s="90"/>
      <c r="E839" s="90"/>
      <c r="F839" s="90"/>
      <c r="G839" s="90"/>
      <c r="H839" s="90"/>
      <c r="I839" s="90"/>
    </row>
    <row r="840" spans="1:9">
      <c r="B840" s="90"/>
      <c r="C840" s="90"/>
      <c r="D840" s="90"/>
      <c r="E840" s="90"/>
      <c r="F840" s="90"/>
      <c r="G840" s="90"/>
      <c r="H840" s="90"/>
      <c r="I840" s="90"/>
    </row>
    <row r="841" spans="1:9">
      <c r="B841" s="90"/>
      <c r="C841" s="90"/>
      <c r="D841" s="90"/>
      <c r="E841" s="90"/>
      <c r="F841" s="90"/>
      <c r="G841" s="90"/>
      <c r="H841" s="90"/>
      <c r="I841" s="90"/>
    </row>
    <row r="842" spans="1:9">
      <c r="B842" s="90"/>
      <c r="C842" s="90"/>
      <c r="D842" s="90"/>
      <c r="E842" s="90"/>
      <c r="F842" s="90"/>
      <c r="G842" s="90"/>
      <c r="H842" s="90"/>
      <c r="I842" s="90"/>
    </row>
    <row r="843" spans="1:9">
      <c r="B843" s="90"/>
      <c r="C843" s="90"/>
      <c r="D843" s="90"/>
      <c r="E843" s="90"/>
      <c r="F843" s="90"/>
      <c r="G843" s="90"/>
      <c r="H843" s="90"/>
      <c r="I843" s="90"/>
    </row>
    <row r="844" spans="1:9" ht="21">
      <c r="B844" s="89" t="s">
        <v>134</v>
      </c>
      <c r="C844" s="89"/>
      <c r="D844" s="89"/>
      <c r="E844" s="89"/>
      <c r="F844" s="89"/>
      <c r="G844" s="89"/>
      <c r="H844" s="89"/>
      <c r="I844" s="89"/>
    </row>
    <row r="845" spans="1:9">
      <c r="B845" s="130" t="s">
        <v>68</v>
      </c>
      <c r="C845" s="130" t="s">
        <v>125</v>
      </c>
      <c r="D845" s="119" t="s">
        <v>127</v>
      </c>
      <c r="E845" s="120"/>
      <c r="F845" s="119" t="s">
        <v>19</v>
      </c>
      <c r="G845" s="120"/>
      <c r="H845" s="119" t="s">
        <v>20</v>
      </c>
      <c r="I845" s="120"/>
    </row>
    <row r="846" spans="1:9">
      <c r="B846" s="131"/>
      <c r="C846" s="131"/>
      <c r="D846" s="13" t="s">
        <v>22</v>
      </c>
      <c r="E846" s="13" t="s">
        <v>126</v>
      </c>
      <c r="F846" s="13" t="s">
        <v>22</v>
      </c>
      <c r="G846" s="13" t="s">
        <v>126</v>
      </c>
      <c r="H846" s="13" t="s">
        <v>22</v>
      </c>
      <c r="I846" s="13" t="s">
        <v>126</v>
      </c>
    </row>
    <row r="847" spans="1:9">
      <c r="B847" s="7" t="s">
        <v>6</v>
      </c>
      <c r="C847" s="78">
        <f>PRODUCT(H11*240)</f>
        <v>17760</v>
      </c>
      <c r="D847" s="16">
        <v>2</v>
      </c>
      <c r="E847" s="78">
        <f>C847*D847</f>
        <v>35520</v>
      </c>
      <c r="F847" s="14">
        <v>4</v>
      </c>
      <c r="G847" s="78">
        <f>C847*F847</f>
        <v>71040</v>
      </c>
      <c r="H847" s="16">
        <v>8</v>
      </c>
      <c r="I847" s="78">
        <f>C847*H847</f>
        <v>142080</v>
      </c>
    </row>
    <row r="848" spans="1:9">
      <c r="B848" s="42" t="s">
        <v>64</v>
      </c>
      <c r="C848" s="78">
        <f>PRODUCT(H11*187)</f>
        <v>13838</v>
      </c>
      <c r="D848" s="16">
        <v>6</v>
      </c>
      <c r="E848" s="78">
        <f>C848*D848</f>
        <v>83028</v>
      </c>
      <c r="F848" s="43">
        <v>12</v>
      </c>
      <c r="G848" s="78">
        <f>C848*F848</f>
        <v>166056</v>
      </c>
      <c r="H848" s="16">
        <v>24</v>
      </c>
      <c r="I848" s="78">
        <f>C848*H848</f>
        <v>332112</v>
      </c>
    </row>
    <row r="849" spans="2:9">
      <c r="B849" s="7" t="s">
        <v>2</v>
      </c>
      <c r="C849" s="78">
        <f>PRODUCT(H11*253)</f>
        <v>18722</v>
      </c>
      <c r="D849" s="16">
        <v>2</v>
      </c>
      <c r="E849" s="78">
        <f>C849*D849</f>
        <v>37444</v>
      </c>
      <c r="F849" s="14">
        <v>4</v>
      </c>
      <c r="G849" s="78">
        <f>C849*F849</f>
        <v>74888</v>
      </c>
      <c r="H849" s="16">
        <v>8</v>
      </c>
      <c r="I849" s="78">
        <f>C849*H849</f>
        <v>149776</v>
      </c>
    </row>
    <row r="850" spans="2:9">
      <c r="B850" s="42" t="s">
        <v>3</v>
      </c>
      <c r="C850" s="78">
        <f>PRODUCT(H11*244)</f>
        <v>18056</v>
      </c>
      <c r="D850" s="16">
        <v>2</v>
      </c>
      <c r="E850" s="78">
        <f>C850*D850</f>
        <v>36112</v>
      </c>
      <c r="F850" s="43">
        <v>4</v>
      </c>
      <c r="G850" s="78">
        <f>C850*F850</f>
        <v>72224</v>
      </c>
      <c r="H850" s="16">
        <v>8</v>
      </c>
      <c r="I850" s="78">
        <f>C850*H850</f>
        <v>144448</v>
      </c>
    </row>
    <row r="851" spans="2:9">
      <c r="B851" s="7" t="s">
        <v>4</v>
      </c>
      <c r="C851" s="78">
        <f>PRODUCT(H11*110)</f>
        <v>8140</v>
      </c>
      <c r="D851" s="16">
        <v>4</v>
      </c>
      <c r="E851" s="78">
        <f>C851*D851</f>
        <v>32560</v>
      </c>
      <c r="F851" s="14">
        <v>8</v>
      </c>
      <c r="G851" s="78">
        <f>C851*F851</f>
        <v>65120</v>
      </c>
      <c r="H851" s="16">
        <v>16</v>
      </c>
      <c r="I851" s="78">
        <f>C851*H851</f>
        <v>130240</v>
      </c>
    </row>
    <row r="852" spans="2:9">
      <c r="B852" s="17"/>
      <c r="C852" s="18"/>
      <c r="D852" s="23">
        <f>SUM(D847:D851)</f>
        <v>16</v>
      </c>
      <c r="E852" s="27"/>
      <c r="F852" s="32">
        <f>SUM(F847:F851)</f>
        <v>32</v>
      </c>
      <c r="G852" s="32"/>
      <c r="H852" s="29">
        <f>SUM(H847:H851)</f>
        <v>64</v>
      </c>
      <c r="I852" s="24"/>
    </row>
    <row r="853" spans="2:9" ht="16.5" thickBot="1">
      <c r="B853" s="19"/>
      <c r="C853" s="20"/>
      <c r="D853" s="24"/>
      <c r="E853" s="27"/>
      <c r="F853" s="33"/>
      <c r="G853" s="2"/>
      <c r="H853" s="30"/>
      <c r="I853" s="24"/>
    </row>
    <row r="854" spans="2:9" ht="17.25" thickTop="1" thickBot="1">
      <c r="B854" s="19"/>
      <c r="C854" s="20" t="s">
        <v>7</v>
      </c>
      <c r="D854" s="25" t="s">
        <v>8</v>
      </c>
      <c r="E854" s="81">
        <f>SUM(E847:E851)</f>
        <v>224664</v>
      </c>
      <c r="F854" s="42"/>
      <c r="G854" s="81">
        <f>SUM(G847:G851)</f>
        <v>449328</v>
      </c>
      <c r="H854" s="31"/>
      <c r="I854" s="81">
        <f>SUM(I847:I851)</f>
        <v>898656</v>
      </c>
    </row>
    <row r="855" spans="2:9" ht="16.5" thickTop="1">
      <c r="B855" s="22"/>
      <c r="C855" s="21"/>
      <c r="D855" s="25"/>
      <c r="E855" s="25"/>
      <c r="F855" s="2"/>
      <c r="G855" s="2"/>
      <c r="H855" s="25"/>
      <c r="I855" s="25"/>
    </row>
    <row r="856" spans="2:9">
      <c r="B856" s="100"/>
      <c r="C856" s="101"/>
      <c r="D856" s="24"/>
      <c r="E856" s="28"/>
      <c r="F856" s="42"/>
      <c r="G856" s="44"/>
      <c r="H856" s="31"/>
      <c r="I856" s="26"/>
    </row>
    <row r="857" spans="2:9">
      <c r="B857" s="121"/>
      <c r="C857" s="122"/>
      <c r="D857" s="24"/>
      <c r="E857" s="28"/>
      <c r="F857" s="58"/>
      <c r="G857" s="59"/>
      <c r="H857" s="31"/>
      <c r="I857" s="26"/>
    </row>
    <row r="858" spans="2:9" ht="20.25" customHeight="1">
      <c r="B858" s="100"/>
      <c r="C858" s="101"/>
      <c r="D858" s="24"/>
      <c r="E858" s="28"/>
      <c r="F858" s="42"/>
      <c r="G858" s="44"/>
      <c r="H858" s="31"/>
      <c r="I858" s="26"/>
    </row>
    <row r="859" spans="2:9" ht="17.25" customHeight="1">
      <c r="B859" s="138" t="s">
        <v>143</v>
      </c>
      <c r="C859" s="138"/>
      <c r="D859" s="138"/>
      <c r="E859" s="138"/>
      <c r="F859" s="138"/>
      <c r="G859" s="138"/>
      <c r="H859" s="138"/>
      <c r="I859" s="138"/>
    </row>
    <row r="860" spans="2:9">
      <c r="B860" s="139"/>
      <c r="C860" s="139"/>
      <c r="D860" s="139"/>
      <c r="E860" s="139"/>
      <c r="F860" s="139"/>
      <c r="G860" s="139"/>
      <c r="H860" s="139"/>
      <c r="I860" s="139"/>
    </row>
    <row r="861" spans="2:9">
      <c r="B861" s="90" t="s">
        <v>23</v>
      </c>
      <c r="C861" s="90"/>
      <c r="D861" s="90"/>
      <c r="E861" s="90"/>
      <c r="F861" s="90"/>
      <c r="G861" s="90"/>
      <c r="H861" s="90"/>
      <c r="I861" s="90"/>
    </row>
    <row r="862" spans="2:9">
      <c r="B862" s="55"/>
      <c r="C862" s="55"/>
      <c r="D862" s="55"/>
      <c r="E862" s="55"/>
      <c r="F862" s="55"/>
      <c r="G862" s="55"/>
      <c r="H862" s="55"/>
      <c r="I862" s="55"/>
    </row>
    <row r="863" spans="2:9">
      <c r="B863" s="56"/>
      <c r="C863" s="56"/>
      <c r="D863" s="56"/>
      <c r="E863" s="56"/>
      <c r="F863" s="56"/>
      <c r="G863" s="56"/>
      <c r="H863" s="56"/>
      <c r="I863" s="56"/>
    </row>
    <row r="864" spans="2:9">
      <c r="B864" s="57"/>
      <c r="C864" s="57"/>
      <c r="D864" s="57"/>
      <c r="E864" s="57"/>
      <c r="F864" s="57"/>
      <c r="G864" s="57"/>
      <c r="H864" s="57"/>
      <c r="I864" s="57"/>
    </row>
    <row r="865" spans="2:9">
      <c r="B865" s="57"/>
      <c r="C865" s="57"/>
      <c r="D865" s="57"/>
      <c r="E865" s="57"/>
      <c r="F865" s="57"/>
      <c r="G865" s="57"/>
      <c r="H865" s="57"/>
      <c r="I865" s="57"/>
    </row>
    <row r="866" spans="2:9">
      <c r="B866" s="57"/>
      <c r="C866" s="57"/>
      <c r="D866" s="57"/>
      <c r="E866" s="57"/>
      <c r="F866" s="57"/>
      <c r="G866" s="57"/>
      <c r="H866" s="57"/>
      <c r="I866" s="57"/>
    </row>
    <row r="867" spans="2:9">
      <c r="B867" s="57"/>
      <c r="C867" s="57"/>
      <c r="D867" s="57"/>
      <c r="E867" s="57"/>
      <c r="F867" s="57"/>
      <c r="G867" s="57"/>
      <c r="H867" s="57"/>
      <c r="I867" s="66"/>
    </row>
    <row r="868" spans="2:9">
      <c r="B868" s="57"/>
      <c r="C868" s="57"/>
      <c r="D868" s="57"/>
      <c r="E868" s="57"/>
      <c r="F868" s="57"/>
      <c r="G868" s="57"/>
      <c r="H868" s="57"/>
      <c r="I868" s="57"/>
    </row>
    <row r="869" spans="2:9">
      <c r="B869" s="57"/>
      <c r="C869" s="57"/>
      <c r="D869" s="57"/>
      <c r="E869" s="57"/>
      <c r="F869" s="57"/>
      <c r="G869" s="57"/>
      <c r="H869" s="55"/>
      <c r="I869" s="57"/>
    </row>
    <row r="870" spans="2:9">
      <c r="B870" s="118"/>
      <c r="C870" s="118"/>
      <c r="D870" s="57"/>
      <c r="E870" s="57"/>
      <c r="F870" s="132"/>
      <c r="G870" s="132"/>
      <c r="H870" s="132"/>
      <c r="I870" s="132"/>
    </row>
    <row r="871" spans="2:9" ht="7.5" customHeight="1"/>
    <row r="872" spans="2:9">
      <c r="B872" s="57"/>
      <c r="C872" s="57"/>
      <c r="D872" s="57"/>
      <c r="E872" s="57"/>
      <c r="F872" s="57"/>
      <c r="G872" s="57"/>
      <c r="H872" s="57"/>
      <c r="I872" s="57"/>
    </row>
    <row r="873" spans="2:9">
      <c r="B873" s="57"/>
      <c r="C873" s="57"/>
      <c r="D873" s="57"/>
      <c r="E873" s="57"/>
      <c r="F873" s="57"/>
      <c r="G873" s="57"/>
      <c r="H873" s="57"/>
      <c r="I873" s="57"/>
    </row>
    <row r="874" spans="2:9" ht="15.75" customHeight="1">
      <c r="B874" s="118" t="s">
        <v>13</v>
      </c>
      <c r="C874" s="118"/>
      <c r="D874" s="57" t="s">
        <v>125</v>
      </c>
      <c r="E874" s="57"/>
      <c r="F874" s="57"/>
      <c r="G874" s="57"/>
      <c r="H874" s="57"/>
      <c r="I874" s="57"/>
    </row>
    <row r="875" spans="2:9" ht="15.75" customHeight="1">
      <c r="B875" s="123" t="s">
        <v>6</v>
      </c>
      <c r="C875" s="123"/>
      <c r="D875" s="124">
        <f>C847</f>
        <v>17760</v>
      </c>
      <c r="E875" s="57"/>
      <c r="F875" s="57"/>
      <c r="G875" s="57"/>
      <c r="H875" s="57"/>
      <c r="I875" s="57"/>
    </row>
    <row r="876" spans="2:9" ht="15.75" customHeight="1">
      <c r="B876" s="123"/>
      <c r="C876" s="123"/>
      <c r="D876" s="124"/>
      <c r="E876" s="57"/>
      <c r="F876" s="57"/>
      <c r="G876" s="57"/>
      <c r="H876" s="57"/>
      <c r="I876" s="57"/>
    </row>
    <row r="877" spans="2:9">
      <c r="B877" s="118" t="s">
        <v>28</v>
      </c>
      <c r="C877" s="118"/>
      <c r="D877" s="57"/>
      <c r="E877" s="57"/>
      <c r="F877" s="57"/>
      <c r="G877" s="57"/>
      <c r="H877" s="57"/>
      <c r="I877" s="57"/>
    </row>
    <row r="878" spans="2:9">
      <c r="B878" s="57"/>
      <c r="C878" s="57"/>
      <c r="D878" s="57"/>
      <c r="E878" s="57"/>
      <c r="F878" s="57"/>
      <c r="G878" s="57"/>
      <c r="H878" s="57"/>
      <c r="I878" s="57"/>
    </row>
    <row r="879" spans="2:9">
      <c r="B879" s="57"/>
      <c r="C879" s="57"/>
      <c r="D879" s="57"/>
      <c r="E879" s="57"/>
      <c r="F879" s="57"/>
      <c r="G879" s="57"/>
      <c r="H879" s="57"/>
      <c r="I879" s="57"/>
    </row>
    <row r="880" spans="2:9">
      <c r="B880" s="57"/>
      <c r="C880" s="57"/>
      <c r="D880" s="57"/>
      <c r="E880" s="57"/>
      <c r="F880" s="57"/>
      <c r="G880" s="57"/>
      <c r="H880" s="57"/>
      <c r="I880" s="57"/>
    </row>
    <row r="881" spans="2:9">
      <c r="B881" s="57"/>
      <c r="C881" s="57"/>
      <c r="D881" s="57"/>
      <c r="E881" s="57"/>
      <c r="F881" s="57"/>
      <c r="G881" s="57"/>
      <c r="H881" s="57"/>
      <c r="I881" s="57"/>
    </row>
    <row r="882" spans="2:9">
      <c r="B882" s="57"/>
      <c r="C882" s="57"/>
      <c r="D882" s="57"/>
      <c r="E882" s="57"/>
      <c r="F882" s="57"/>
      <c r="G882" s="57"/>
      <c r="H882" s="57"/>
      <c r="I882" s="57"/>
    </row>
    <row r="883" spans="2:9">
      <c r="B883" s="57"/>
      <c r="C883" s="57"/>
      <c r="D883" s="57"/>
      <c r="E883" s="57"/>
      <c r="F883" s="57"/>
      <c r="G883" s="57"/>
      <c r="H883" s="57"/>
      <c r="I883" s="57"/>
    </row>
    <row r="884" spans="2:9">
      <c r="B884" s="60" t="s">
        <v>15</v>
      </c>
      <c r="C884" s="57"/>
      <c r="D884" s="57"/>
      <c r="E884" s="57"/>
      <c r="F884" s="57"/>
      <c r="G884" s="57"/>
      <c r="H884" s="57"/>
      <c r="I884" s="57"/>
    </row>
    <row r="885" spans="2:9">
      <c r="B885" s="60" t="s">
        <v>37</v>
      </c>
      <c r="C885" s="57"/>
      <c r="D885" s="57"/>
      <c r="E885" s="57"/>
      <c r="F885" s="57"/>
      <c r="G885" s="57"/>
      <c r="H885" s="57"/>
      <c r="I885" s="57"/>
    </row>
    <row r="886" spans="2:9" ht="7.5" customHeight="1">
      <c r="B886" s="57"/>
      <c r="C886" s="57"/>
      <c r="D886" s="57"/>
      <c r="E886" s="57"/>
      <c r="F886" s="57"/>
      <c r="G886" s="57"/>
      <c r="H886" s="57"/>
      <c r="I886" s="57"/>
    </row>
    <row r="887" spans="2:9" ht="7.5" customHeight="1"/>
    <row r="888" spans="2:9">
      <c r="B888" s="57"/>
      <c r="C888" s="57"/>
      <c r="D888" s="57"/>
      <c r="E888" s="57"/>
      <c r="F888" s="57"/>
      <c r="G888" s="57"/>
      <c r="H888" s="57"/>
      <c r="I888" s="57"/>
    </row>
    <row r="889" spans="2:9">
      <c r="B889" s="57"/>
      <c r="C889" s="57"/>
      <c r="D889" s="57"/>
      <c r="E889" s="57"/>
      <c r="F889" s="57"/>
      <c r="G889" s="57"/>
      <c r="H889" s="57"/>
      <c r="I889" s="57"/>
    </row>
    <row r="890" spans="2:9">
      <c r="B890" s="118" t="s">
        <v>13</v>
      </c>
      <c r="C890" s="118"/>
      <c r="D890" s="57" t="s">
        <v>125</v>
      </c>
      <c r="E890" s="57"/>
      <c r="F890" s="57"/>
      <c r="G890" s="57"/>
      <c r="H890" s="57"/>
      <c r="I890" s="57"/>
    </row>
    <row r="891" spans="2:9">
      <c r="B891" s="123" t="s">
        <v>5</v>
      </c>
      <c r="C891" s="123"/>
      <c r="D891" s="124">
        <f>C848</f>
        <v>13838</v>
      </c>
      <c r="E891" s="57"/>
      <c r="F891" s="57"/>
      <c r="G891" s="57"/>
      <c r="H891" s="57"/>
      <c r="I891" s="57"/>
    </row>
    <row r="892" spans="2:9">
      <c r="B892" s="123"/>
      <c r="C892" s="123"/>
      <c r="D892" s="124"/>
      <c r="E892" s="57"/>
      <c r="F892" s="57"/>
      <c r="G892" s="57"/>
      <c r="H892" s="57"/>
      <c r="I892" s="57"/>
    </row>
    <row r="893" spans="2:9">
      <c r="B893" s="118" t="s">
        <v>34</v>
      </c>
      <c r="C893" s="118"/>
      <c r="D893" s="57"/>
      <c r="E893" s="57"/>
      <c r="F893" s="57"/>
      <c r="G893" s="57"/>
      <c r="H893" s="57"/>
      <c r="I893" s="57"/>
    </row>
    <row r="894" spans="2:9">
      <c r="B894" s="57"/>
      <c r="C894" s="57"/>
      <c r="D894" s="57"/>
      <c r="E894" s="57"/>
      <c r="F894" s="57"/>
      <c r="G894" s="57"/>
      <c r="H894" s="57"/>
      <c r="I894" s="57"/>
    </row>
    <row r="895" spans="2:9">
      <c r="B895" s="57"/>
      <c r="C895" s="57"/>
      <c r="D895" s="57"/>
      <c r="E895" s="57"/>
      <c r="F895" s="57"/>
      <c r="G895" s="57"/>
      <c r="H895" s="57"/>
      <c r="I895" s="57"/>
    </row>
    <row r="896" spans="2:9">
      <c r="B896" s="57"/>
      <c r="C896" s="57"/>
      <c r="D896" s="57"/>
      <c r="E896" s="57"/>
      <c r="F896" s="57"/>
      <c r="G896" s="57"/>
      <c r="H896" s="57"/>
      <c r="I896" s="57"/>
    </row>
    <row r="897" spans="2:9">
      <c r="B897" s="57"/>
      <c r="C897" s="57"/>
      <c r="D897" s="57"/>
      <c r="E897" s="57"/>
      <c r="F897" s="57"/>
      <c r="G897" s="57"/>
      <c r="H897" s="57"/>
      <c r="I897" s="57"/>
    </row>
    <row r="898" spans="2:9">
      <c r="B898" s="57"/>
      <c r="C898" s="57"/>
      <c r="D898" s="57"/>
      <c r="E898" s="57"/>
      <c r="F898" s="57"/>
      <c r="G898" s="57"/>
      <c r="H898" s="57"/>
      <c r="I898" s="57"/>
    </row>
    <row r="899" spans="2:9">
      <c r="B899" s="57"/>
      <c r="C899" s="57"/>
      <c r="D899" s="57"/>
      <c r="E899" s="57"/>
      <c r="F899" s="57"/>
      <c r="G899" s="57"/>
      <c r="H899" s="57"/>
      <c r="I899" s="57"/>
    </row>
    <row r="900" spans="2:9">
      <c r="B900" s="60" t="s">
        <v>15</v>
      </c>
      <c r="C900" s="57"/>
      <c r="D900" s="57"/>
      <c r="E900" s="57"/>
      <c r="F900" s="57"/>
      <c r="G900" s="57"/>
      <c r="H900" s="57"/>
      <c r="I900" s="57"/>
    </row>
    <row r="901" spans="2:9">
      <c r="B901" s="60" t="s">
        <v>37</v>
      </c>
      <c r="C901" s="57"/>
      <c r="D901" s="57"/>
      <c r="E901" s="57"/>
      <c r="F901" s="57"/>
      <c r="G901" s="57"/>
      <c r="H901" s="57"/>
      <c r="I901" s="57"/>
    </row>
    <row r="902" spans="2:9" ht="15" customHeight="1">
      <c r="B902" s="57"/>
      <c r="C902" s="57"/>
      <c r="D902" s="57"/>
      <c r="E902" s="57"/>
      <c r="F902" s="57"/>
      <c r="G902" s="57"/>
      <c r="H902" s="57"/>
      <c r="I902" s="57"/>
    </row>
    <row r="903" spans="2:9" ht="7.5" customHeight="1"/>
    <row r="904" spans="2:9" ht="9" customHeight="1">
      <c r="B904" s="57"/>
      <c r="C904" s="57"/>
      <c r="D904" s="57"/>
      <c r="E904" s="57"/>
      <c r="F904" s="57"/>
      <c r="G904" s="57"/>
      <c r="H904" s="57"/>
      <c r="I904" s="57"/>
    </row>
    <row r="905" spans="2:9" ht="15.75" customHeight="1">
      <c r="B905" s="57"/>
      <c r="C905" s="57"/>
      <c r="D905" s="57"/>
      <c r="E905" s="57"/>
      <c r="F905" s="57"/>
      <c r="G905" s="57"/>
      <c r="H905" s="57"/>
      <c r="I905" s="57"/>
    </row>
    <row r="906" spans="2:9" ht="15.75" customHeight="1">
      <c r="B906" s="118" t="s">
        <v>13</v>
      </c>
      <c r="C906" s="118"/>
      <c r="D906" s="57" t="s">
        <v>125</v>
      </c>
      <c r="E906" s="57"/>
      <c r="F906" s="57"/>
      <c r="G906" s="57"/>
      <c r="H906" s="57"/>
      <c r="I906" s="57"/>
    </row>
    <row r="907" spans="2:9" ht="15.75" customHeight="1">
      <c r="B907" s="123" t="s">
        <v>2</v>
      </c>
      <c r="C907" s="123"/>
      <c r="D907" s="124">
        <f>C849</f>
        <v>18722</v>
      </c>
      <c r="E907" s="57"/>
      <c r="F907" s="57"/>
      <c r="G907" s="57"/>
      <c r="H907" s="57"/>
      <c r="I907" s="57"/>
    </row>
    <row r="908" spans="2:9">
      <c r="B908" s="123"/>
      <c r="C908" s="123"/>
      <c r="D908" s="124"/>
      <c r="E908" s="57"/>
      <c r="F908" s="57"/>
      <c r="G908" s="57"/>
      <c r="H908" s="57"/>
      <c r="I908" s="57"/>
    </row>
    <row r="909" spans="2:9">
      <c r="B909" s="118" t="s">
        <v>69</v>
      </c>
      <c r="C909" s="118"/>
      <c r="D909" s="57"/>
      <c r="E909" s="57"/>
      <c r="F909" s="57"/>
      <c r="G909" s="57"/>
      <c r="H909" s="57"/>
      <c r="I909" s="57"/>
    </row>
    <row r="910" spans="2:9">
      <c r="B910" s="55"/>
      <c r="C910" s="57"/>
      <c r="D910" s="57"/>
      <c r="E910" s="57"/>
      <c r="F910" s="57"/>
      <c r="G910" s="57"/>
      <c r="H910" s="57"/>
      <c r="I910" s="57"/>
    </row>
    <row r="911" spans="2:9">
      <c r="B911" s="57"/>
      <c r="C911" s="57"/>
      <c r="D911" s="57"/>
      <c r="E911" s="57"/>
      <c r="F911" s="57"/>
      <c r="G911" s="57"/>
      <c r="H911" s="57"/>
      <c r="I911" s="57"/>
    </row>
    <row r="912" spans="2:9">
      <c r="B912" s="57"/>
      <c r="C912" s="57"/>
      <c r="D912" s="57"/>
      <c r="E912" s="57"/>
      <c r="F912" s="57"/>
      <c r="G912" s="57"/>
      <c r="H912" s="57"/>
      <c r="I912" s="57"/>
    </row>
    <row r="913" spans="2:9">
      <c r="B913" s="57"/>
      <c r="C913" s="57"/>
      <c r="D913" s="57"/>
      <c r="E913" s="57"/>
      <c r="F913" s="57"/>
      <c r="G913" s="57"/>
      <c r="H913" s="57"/>
      <c r="I913" s="57"/>
    </row>
    <row r="914" spans="2:9">
      <c r="B914" s="57"/>
      <c r="C914" s="57"/>
      <c r="D914" s="57"/>
      <c r="E914" s="57"/>
      <c r="F914" s="57"/>
      <c r="G914" s="57"/>
      <c r="H914" s="57"/>
      <c r="I914" s="57"/>
    </row>
    <row r="915" spans="2:9">
      <c r="B915" s="60" t="s">
        <v>15</v>
      </c>
      <c r="C915" s="57"/>
      <c r="D915" s="57"/>
      <c r="E915" s="57"/>
      <c r="F915" s="57"/>
      <c r="G915" s="57"/>
      <c r="H915" s="57"/>
      <c r="I915" s="57"/>
    </row>
    <row r="916" spans="2:9">
      <c r="B916" s="60" t="s">
        <v>37</v>
      </c>
      <c r="C916" s="57"/>
      <c r="D916" s="57"/>
      <c r="E916" s="57"/>
      <c r="F916" s="57"/>
      <c r="G916" s="57"/>
      <c r="H916" s="57"/>
      <c r="I916" s="57"/>
    </row>
    <row r="917" spans="2:9" ht="15" customHeight="1">
      <c r="B917" s="57"/>
      <c r="C917" s="57"/>
      <c r="D917" s="57"/>
      <c r="E917" s="57"/>
      <c r="F917" s="57"/>
      <c r="G917" s="57"/>
      <c r="H917" s="57"/>
      <c r="I917" s="57"/>
    </row>
    <row r="918" spans="2:9" ht="7.5" customHeight="1"/>
    <row r="919" spans="2:9">
      <c r="B919" s="57"/>
      <c r="C919" s="57"/>
      <c r="D919" s="57"/>
      <c r="E919" s="57"/>
      <c r="F919" s="57"/>
      <c r="G919" s="57"/>
      <c r="H919" s="57"/>
      <c r="I919" s="57"/>
    </row>
    <row r="920" spans="2:9" ht="9" customHeight="1">
      <c r="B920" s="57"/>
      <c r="C920" s="57"/>
      <c r="D920" s="57"/>
      <c r="E920" s="57"/>
      <c r="F920" s="57"/>
      <c r="G920" s="57"/>
      <c r="H920" s="57"/>
      <c r="I920" s="57"/>
    </row>
    <row r="921" spans="2:9">
      <c r="B921" s="118" t="s">
        <v>13</v>
      </c>
      <c r="C921" s="118"/>
      <c r="D921" s="57" t="s">
        <v>125</v>
      </c>
      <c r="E921" s="57"/>
      <c r="F921" s="57"/>
      <c r="G921" s="57"/>
      <c r="H921" s="57"/>
      <c r="I921" s="57"/>
    </row>
    <row r="922" spans="2:9">
      <c r="B922" s="123" t="s">
        <v>3</v>
      </c>
      <c r="C922" s="123"/>
      <c r="D922" s="124">
        <f>C850</f>
        <v>18056</v>
      </c>
      <c r="E922" s="57"/>
      <c r="F922" s="57"/>
      <c r="G922" s="57"/>
      <c r="H922" s="57"/>
      <c r="I922" s="57"/>
    </row>
    <row r="923" spans="2:9">
      <c r="B923" s="123"/>
      <c r="C923" s="123"/>
      <c r="D923" s="124"/>
      <c r="E923" s="57"/>
      <c r="F923" s="57"/>
      <c r="G923" s="57"/>
      <c r="H923" s="57"/>
      <c r="I923" s="57"/>
    </row>
    <row r="924" spans="2:9">
      <c r="B924" s="118" t="s">
        <v>29</v>
      </c>
      <c r="C924" s="118"/>
      <c r="D924" s="57"/>
      <c r="E924" s="57"/>
      <c r="F924" s="57"/>
      <c r="G924" s="57"/>
      <c r="H924" s="57"/>
      <c r="I924" s="57"/>
    </row>
    <row r="925" spans="2:9">
      <c r="B925" s="55"/>
      <c r="C925" s="57"/>
      <c r="D925" s="57"/>
      <c r="E925" s="57"/>
      <c r="F925" s="57"/>
      <c r="G925" s="57"/>
      <c r="H925" s="57"/>
      <c r="I925" s="57"/>
    </row>
    <row r="926" spans="2:9">
      <c r="B926" s="57"/>
      <c r="C926" s="57"/>
      <c r="D926" s="57"/>
      <c r="E926" s="57"/>
      <c r="F926" s="57"/>
      <c r="G926" s="57"/>
      <c r="H926" s="57"/>
      <c r="I926" s="57"/>
    </row>
    <row r="927" spans="2:9">
      <c r="B927" s="57"/>
      <c r="C927" s="57"/>
      <c r="D927" s="57"/>
      <c r="E927" s="57"/>
      <c r="F927" s="57"/>
      <c r="G927" s="57"/>
      <c r="H927" s="57"/>
      <c r="I927" s="57"/>
    </row>
    <row r="928" spans="2:9">
      <c r="B928" s="57"/>
      <c r="C928" s="57"/>
      <c r="D928" s="57"/>
      <c r="E928" s="57"/>
      <c r="F928" s="57"/>
      <c r="G928" s="57"/>
      <c r="H928" s="57"/>
      <c r="I928" s="57"/>
    </row>
    <row r="929" spans="2:9">
      <c r="B929" s="57"/>
      <c r="C929" s="57"/>
      <c r="D929" s="57"/>
      <c r="E929" s="57"/>
      <c r="F929" s="57"/>
      <c r="G929" s="57"/>
      <c r="H929" s="57"/>
      <c r="I929" s="57"/>
    </row>
    <row r="930" spans="2:9">
      <c r="B930" s="60" t="s">
        <v>15</v>
      </c>
      <c r="C930" s="57"/>
      <c r="D930" s="57"/>
      <c r="E930" s="57"/>
      <c r="F930" s="57"/>
      <c r="G930" s="57"/>
      <c r="H930" s="57"/>
      <c r="I930" s="57"/>
    </row>
    <row r="931" spans="2:9">
      <c r="B931" s="60" t="s">
        <v>37</v>
      </c>
      <c r="C931" s="57"/>
      <c r="D931" s="57"/>
      <c r="E931" s="57"/>
      <c r="F931" s="57"/>
      <c r="G931" s="57"/>
      <c r="H931" s="57"/>
      <c r="I931" s="57"/>
    </row>
    <row r="932" spans="2:9" ht="15" customHeight="1">
      <c r="B932" s="57"/>
      <c r="C932" s="57"/>
      <c r="D932" s="57"/>
      <c r="E932" s="57"/>
      <c r="F932" s="57"/>
      <c r="G932" s="57"/>
      <c r="H932" s="57"/>
      <c r="I932" s="57"/>
    </row>
    <row r="933" spans="2:9" ht="7.5" customHeight="1"/>
    <row r="934" spans="2:9">
      <c r="B934" s="57"/>
      <c r="C934" s="57"/>
      <c r="D934" s="57"/>
      <c r="E934" s="57"/>
      <c r="F934" s="57"/>
      <c r="G934" s="57"/>
      <c r="H934" s="57"/>
      <c r="I934" s="57"/>
    </row>
    <row r="935" spans="2:9" ht="10.5" customHeight="1">
      <c r="B935" s="57"/>
      <c r="C935" s="57"/>
      <c r="D935" s="57"/>
      <c r="E935" s="57"/>
      <c r="F935" s="57"/>
      <c r="G935" s="57"/>
      <c r="H935" s="57"/>
      <c r="I935" s="57"/>
    </row>
    <row r="936" spans="2:9">
      <c r="B936" s="118" t="s">
        <v>13</v>
      </c>
      <c r="C936" s="118"/>
      <c r="D936" s="57" t="s">
        <v>125</v>
      </c>
      <c r="E936" s="57"/>
      <c r="F936" s="57"/>
      <c r="G936" s="57"/>
      <c r="H936" s="57"/>
      <c r="I936" s="57"/>
    </row>
    <row r="937" spans="2:9">
      <c r="B937" s="123" t="s">
        <v>4</v>
      </c>
      <c r="C937" s="123"/>
      <c r="D937" s="124">
        <f>C851</f>
        <v>8140</v>
      </c>
      <c r="E937" s="57"/>
      <c r="F937" s="57"/>
      <c r="G937" s="57"/>
      <c r="H937" s="57"/>
      <c r="I937" s="57"/>
    </row>
    <row r="938" spans="2:9">
      <c r="B938" s="123"/>
      <c r="C938" s="123"/>
      <c r="D938" s="124"/>
      <c r="E938" s="57"/>
      <c r="F938" s="57"/>
      <c r="G938" s="57"/>
      <c r="H938" s="57"/>
      <c r="I938" s="57"/>
    </row>
    <row r="939" spans="2:9">
      <c r="B939" s="118" t="s">
        <v>30</v>
      </c>
      <c r="C939" s="118"/>
      <c r="D939" s="57"/>
      <c r="E939" s="57"/>
      <c r="F939" s="57"/>
      <c r="G939" s="57"/>
      <c r="H939" s="57"/>
      <c r="I939" s="57"/>
    </row>
    <row r="940" spans="2:9">
      <c r="B940" s="55"/>
      <c r="C940" s="57"/>
      <c r="D940" s="57"/>
      <c r="E940" s="57"/>
      <c r="F940" s="57"/>
      <c r="G940" s="57"/>
      <c r="H940" s="57"/>
      <c r="I940" s="57"/>
    </row>
    <row r="941" spans="2:9">
      <c r="B941" s="57"/>
      <c r="C941" s="57"/>
      <c r="D941" s="57"/>
      <c r="E941" s="57"/>
      <c r="F941" s="57"/>
      <c r="G941" s="57"/>
      <c r="H941" s="57"/>
      <c r="I941" s="57"/>
    </row>
    <row r="942" spans="2:9">
      <c r="B942" s="57"/>
      <c r="C942" s="57"/>
      <c r="D942" s="57"/>
      <c r="E942" s="57"/>
      <c r="F942" s="57"/>
      <c r="G942" s="57"/>
      <c r="H942" s="57"/>
      <c r="I942" s="57"/>
    </row>
    <row r="943" spans="2:9">
      <c r="B943" s="57"/>
      <c r="C943" s="57"/>
      <c r="D943" s="57"/>
      <c r="E943" s="57"/>
      <c r="F943" s="57"/>
      <c r="G943" s="57"/>
      <c r="H943" s="57"/>
      <c r="I943" s="57"/>
    </row>
    <row r="944" spans="2:9">
      <c r="B944" s="57"/>
      <c r="C944" s="57"/>
      <c r="D944" s="57"/>
      <c r="E944" s="57"/>
      <c r="F944" s="57"/>
      <c r="G944" s="57"/>
      <c r="H944" s="57"/>
      <c r="I944" s="57"/>
    </row>
    <row r="945" spans="2:9">
      <c r="B945" s="60" t="s">
        <v>15</v>
      </c>
      <c r="C945" s="57"/>
      <c r="D945" s="57"/>
      <c r="E945" s="57"/>
      <c r="F945" s="57"/>
      <c r="G945" s="57"/>
      <c r="H945" s="57"/>
      <c r="I945" s="57"/>
    </row>
    <row r="946" spans="2:9">
      <c r="B946" s="60" t="s">
        <v>37</v>
      </c>
      <c r="C946" s="57"/>
      <c r="D946" s="57"/>
      <c r="E946" s="57"/>
      <c r="F946" s="57"/>
      <c r="G946" s="57"/>
      <c r="H946" s="57"/>
      <c r="I946" s="57"/>
    </row>
    <row r="947" spans="2:9">
      <c r="B947" s="57"/>
      <c r="C947" s="57"/>
      <c r="D947" s="57"/>
      <c r="E947" s="57"/>
      <c r="F947" s="57"/>
      <c r="G947" s="57"/>
      <c r="H947" s="57"/>
      <c r="I947" s="57"/>
    </row>
    <row r="949" spans="2:9">
      <c r="B949" s="129" t="s">
        <v>104</v>
      </c>
      <c r="C949" s="129"/>
      <c r="D949" s="129"/>
      <c r="E949" s="129"/>
      <c r="F949" s="129"/>
      <c r="G949" s="129"/>
      <c r="H949" s="129"/>
      <c r="I949" s="129"/>
    </row>
    <row r="950" spans="2:9" ht="9.75" customHeight="1">
      <c r="B950" s="129"/>
      <c r="C950" s="129"/>
      <c r="D950" s="129"/>
      <c r="E950" s="129"/>
      <c r="F950" s="129"/>
      <c r="G950" s="129"/>
      <c r="H950" s="129"/>
      <c r="I950" s="129"/>
    </row>
    <row r="952" spans="2:9">
      <c r="B952" s="69"/>
      <c r="C952" s="69"/>
      <c r="D952" s="69"/>
      <c r="E952" s="69"/>
      <c r="F952" s="69"/>
      <c r="G952" s="69"/>
      <c r="H952" s="69"/>
      <c r="I952" s="69"/>
    </row>
    <row r="953" spans="2:9">
      <c r="B953" s="69"/>
      <c r="C953" s="69"/>
      <c r="D953" s="69"/>
      <c r="E953" s="69"/>
      <c r="F953" s="69"/>
      <c r="G953" s="69"/>
      <c r="H953" s="69"/>
      <c r="I953" s="69"/>
    </row>
    <row r="954" spans="2:9">
      <c r="B954" s="69"/>
      <c r="C954" s="69"/>
      <c r="D954" s="69" t="s">
        <v>125</v>
      </c>
      <c r="E954" s="69"/>
      <c r="F954" s="69"/>
      <c r="G954" s="69"/>
      <c r="H954" s="69"/>
      <c r="I954" s="69"/>
    </row>
    <row r="955" spans="2:9">
      <c r="B955" s="125" t="s">
        <v>105</v>
      </c>
      <c r="C955" s="125"/>
      <c r="D955" s="126">
        <f>PRODUCT(H11*45)</f>
        <v>3330</v>
      </c>
      <c r="E955" s="69"/>
      <c r="F955" s="69"/>
      <c r="G955" s="69"/>
      <c r="H955" s="69"/>
      <c r="I955" s="69"/>
    </row>
    <row r="956" spans="2:9">
      <c r="B956" s="125"/>
      <c r="C956" s="125"/>
      <c r="D956" s="126"/>
      <c r="E956" s="69"/>
      <c r="F956" s="69"/>
      <c r="G956" s="69"/>
      <c r="H956" s="69"/>
      <c r="I956" s="69"/>
    </row>
    <row r="957" spans="2:9">
      <c r="B957" s="116" t="s">
        <v>106</v>
      </c>
      <c r="C957" s="116"/>
      <c r="D957" s="69"/>
      <c r="E957" s="69"/>
      <c r="F957" s="69"/>
      <c r="G957" s="69"/>
      <c r="H957" s="69"/>
      <c r="I957" s="69"/>
    </row>
    <row r="958" spans="2:9">
      <c r="B958" s="116"/>
      <c r="C958" s="116"/>
      <c r="D958" s="69"/>
      <c r="E958" s="69"/>
      <c r="F958" s="69"/>
      <c r="G958" s="69"/>
      <c r="H958" s="69"/>
      <c r="I958" s="69"/>
    </row>
    <row r="959" spans="2:9">
      <c r="B959" s="69"/>
      <c r="C959" s="69"/>
      <c r="D959" s="69"/>
      <c r="E959" s="69"/>
      <c r="F959" s="69"/>
      <c r="G959" s="69"/>
      <c r="H959" s="69"/>
      <c r="I959" s="69"/>
    </row>
    <row r="960" spans="2:9">
      <c r="B960" s="69"/>
      <c r="C960" s="69"/>
      <c r="D960" s="69"/>
      <c r="E960" s="69"/>
      <c r="F960" s="69"/>
      <c r="G960" s="69"/>
      <c r="H960" s="69"/>
      <c r="I960" s="69"/>
    </row>
    <row r="961" spans="2:9">
      <c r="B961" s="69"/>
      <c r="C961" s="69"/>
      <c r="D961" s="69"/>
      <c r="E961" s="69"/>
      <c r="F961" s="69"/>
      <c r="G961" s="69"/>
      <c r="H961" s="69"/>
      <c r="I961" s="69"/>
    </row>
    <row r="962" spans="2:9">
      <c r="B962" s="70" t="s">
        <v>37</v>
      </c>
      <c r="C962" s="69"/>
      <c r="D962" s="69"/>
      <c r="E962" s="69"/>
      <c r="F962" s="69"/>
      <c r="G962" s="69"/>
      <c r="H962" s="69"/>
      <c r="I962" s="69"/>
    </row>
    <row r="963" spans="2:9">
      <c r="B963" s="70"/>
      <c r="C963" s="69"/>
      <c r="D963" s="69"/>
      <c r="E963" s="69"/>
      <c r="F963" s="69"/>
      <c r="G963" s="69"/>
      <c r="H963" s="69"/>
      <c r="I963" s="69"/>
    </row>
    <row r="964" spans="2:9" ht="7.5" customHeight="1"/>
    <row r="965" spans="2:9">
      <c r="B965" s="70"/>
      <c r="C965" s="70"/>
      <c r="D965" s="70"/>
      <c r="E965" s="70"/>
      <c r="F965" s="70"/>
      <c r="G965" s="70"/>
      <c r="H965" s="70"/>
      <c r="I965" s="70"/>
    </row>
    <row r="966" spans="2:9" ht="14.25" customHeight="1">
      <c r="B966" s="70"/>
      <c r="C966" s="70"/>
      <c r="D966" s="70"/>
      <c r="E966" s="70"/>
      <c r="F966" s="70"/>
      <c r="G966" s="70"/>
      <c r="H966" s="70"/>
      <c r="I966" s="70"/>
    </row>
    <row r="967" spans="2:9" ht="15.75" customHeight="1">
      <c r="B967" s="70"/>
      <c r="C967" s="70"/>
      <c r="D967" s="69" t="s">
        <v>125</v>
      </c>
      <c r="E967" s="70"/>
      <c r="F967" s="70"/>
      <c r="G967" s="70"/>
      <c r="H967" s="70"/>
      <c r="I967" s="70"/>
    </row>
    <row r="968" spans="2:9">
      <c r="B968" s="125" t="s">
        <v>107</v>
      </c>
      <c r="C968" s="125"/>
      <c r="D968" s="126">
        <f>PRODUCT(H11*2.5)</f>
        <v>185</v>
      </c>
      <c r="E968" s="70"/>
      <c r="F968" s="70"/>
      <c r="G968" s="70"/>
      <c r="H968" s="70"/>
      <c r="I968" s="70"/>
    </row>
    <row r="969" spans="2:9">
      <c r="B969" s="125"/>
      <c r="C969" s="125"/>
      <c r="D969" s="126"/>
      <c r="E969" s="70"/>
      <c r="F969" s="70"/>
      <c r="G969" s="70"/>
      <c r="H969" s="70"/>
      <c r="I969" s="70"/>
    </row>
    <row r="970" spans="2:9">
      <c r="B970" s="116" t="s">
        <v>108</v>
      </c>
      <c r="C970" s="116"/>
      <c r="D970" s="70"/>
      <c r="E970" s="70"/>
      <c r="F970" s="70"/>
      <c r="G970" s="70"/>
      <c r="H970" s="70"/>
      <c r="I970" s="70"/>
    </row>
    <row r="971" spans="2:9">
      <c r="B971" s="116"/>
      <c r="C971" s="116"/>
      <c r="D971" s="70"/>
      <c r="E971" s="70"/>
      <c r="F971" s="70"/>
      <c r="G971" s="70"/>
      <c r="H971" s="70"/>
      <c r="I971" s="70"/>
    </row>
    <row r="972" spans="2:9" ht="15.75" customHeight="1">
      <c r="B972" s="116"/>
      <c r="C972" s="116"/>
      <c r="D972" s="70"/>
      <c r="E972" s="70"/>
      <c r="F972" s="70"/>
      <c r="G972" s="70"/>
      <c r="H972" s="70"/>
      <c r="I972" s="70"/>
    </row>
    <row r="973" spans="2:9" ht="15.75" customHeight="1">
      <c r="B973" s="116"/>
      <c r="C973" s="116"/>
      <c r="D973" s="70"/>
      <c r="E973" s="70"/>
      <c r="F973" s="70"/>
      <c r="G973" s="70"/>
      <c r="H973" s="70"/>
      <c r="I973" s="70"/>
    </row>
    <row r="974" spans="2:9" ht="15.75" customHeight="1">
      <c r="B974" s="70"/>
      <c r="C974" s="70"/>
      <c r="D974" s="70"/>
      <c r="E974" s="70"/>
      <c r="F974" s="70"/>
      <c r="G974" s="70"/>
      <c r="H974" s="70"/>
      <c r="I974" s="70"/>
    </row>
    <row r="975" spans="2:9">
      <c r="B975" s="70" t="s">
        <v>37</v>
      </c>
      <c r="C975" s="70"/>
      <c r="D975" s="70"/>
      <c r="E975" s="70"/>
      <c r="F975" s="70"/>
      <c r="G975" s="70"/>
      <c r="H975" s="70"/>
      <c r="I975" s="70"/>
    </row>
    <row r="976" spans="2:9">
      <c r="B976" s="70"/>
      <c r="C976" s="70"/>
      <c r="D976" s="70"/>
      <c r="E976" s="70"/>
      <c r="F976" s="70"/>
      <c r="G976" s="70"/>
      <c r="H976" s="70"/>
      <c r="I976" s="70"/>
    </row>
    <row r="977" spans="2:2" ht="7.5" customHeight="1"/>
    <row r="978" spans="2:2">
      <c r="B978" s="10" t="s">
        <v>128</v>
      </c>
    </row>
    <row r="979" spans="2:2">
      <c r="B979" s="10"/>
    </row>
    <row r="980" spans="2:2">
      <c r="B980" s="11" t="s">
        <v>70</v>
      </c>
    </row>
    <row r="981" spans="2:2">
      <c r="B981" s="11" t="s">
        <v>124</v>
      </c>
    </row>
    <row r="982" spans="2:2">
      <c r="B982" s="9"/>
    </row>
    <row r="983" spans="2:2">
      <c r="B983" s="12" t="s">
        <v>1</v>
      </c>
    </row>
    <row r="984" spans="2:2">
      <c r="B984" s="12" t="s">
        <v>109</v>
      </c>
    </row>
    <row r="987" spans="2:2" ht="15.75" customHeight="1"/>
  </sheetData>
  <mergeCells count="731">
    <mergeCell ref="B790:B791"/>
    <mergeCell ref="C790:C791"/>
    <mergeCell ref="B808:B809"/>
    <mergeCell ref="C808:C809"/>
    <mergeCell ref="H419:I419"/>
    <mergeCell ref="E364:G364"/>
    <mergeCell ref="E382:G382"/>
    <mergeCell ref="E399:G399"/>
    <mergeCell ref="E411:G411"/>
    <mergeCell ref="E419:G419"/>
    <mergeCell ref="E431:G431"/>
    <mergeCell ref="H431:I431"/>
    <mergeCell ref="H447:I447"/>
    <mergeCell ref="E447:G447"/>
    <mergeCell ref="F418:G418"/>
    <mergeCell ref="H418:I418"/>
    <mergeCell ref="B415:C415"/>
    <mergeCell ref="D415:E415"/>
    <mergeCell ref="F415:G415"/>
    <mergeCell ref="H415:I415"/>
    <mergeCell ref="B416:C416"/>
    <mergeCell ref="D416:E416"/>
    <mergeCell ref="F416:G416"/>
    <mergeCell ref="H416:I416"/>
    <mergeCell ref="E308:G308"/>
    <mergeCell ref="H327:I327"/>
    <mergeCell ref="E327:G327"/>
    <mergeCell ref="H346:I346"/>
    <mergeCell ref="E346:G346"/>
    <mergeCell ref="H364:I364"/>
    <mergeCell ref="H382:I382"/>
    <mergeCell ref="H399:I399"/>
    <mergeCell ref="B329:I329"/>
    <mergeCell ref="B330:C330"/>
    <mergeCell ref="D330:E330"/>
    <mergeCell ref="F330:G330"/>
    <mergeCell ref="H330:I330"/>
    <mergeCell ref="B331:C331"/>
    <mergeCell ref="D331:E331"/>
    <mergeCell ref="F331:G331"/>
    <mergeCell ref="H331:I331"/>
    <mergeCell ref="B332:C332"/>
    <mergeCell ref="D332:E332"/>
    <mergeCell ref="F332:G332"/>
    <mergeCell ref="H332:I332"/>
    <mergeCell ref="B333:C333"/>
    <mergeCell ref="D333:E333"/>
    <mergeCell ref="B395:C395"/>
    <mergeCell ref="B417:C417"/>
    <mergeCell ref="D417:E417"/>
    <mergeCell ref="F417:G417"/>
    <mergeCell ref="H417:I417"/>
    <mergeCell ref="H411:I411"/>
    <mergeCell ref="B413:I413"/>
    <mergeCell ref="B414:C414"/>
    <mergeCell ref="D414:E414"/>
    <mergeCell ref="F414:G414"/>
    <mergeCell ref="H414:I414"/>
    <mergeCell ref="B408:C408"/>
    <mergeCell ref="D408:E408"/>
    <mergeCell ref="F408:G408"/>
    <mergeCell ref="H408:I408"/>
    <mergeCell ref="B409:C409"/>
    <mergeCell ref="D409:E409"/>
    <mergeCell ref="F409:G409"/>
    <mergeCell ref="H409:I409"/>
    <mergeCell ref="F410:G410"/>
    <mergeCell ref="H410:I410"/>
    <mergeCell ref="B406:C406"/>
    <mergeCell ref="D406:E406"/>
    <mergeCell ref="F406:G406"/>
    <mergeCell ref="H406:I406"/>
    <mergeCell ref="B407:C407"/>
    <mergeCell ref="D407:E407"/>
    <mergeCell ref="F407:G407"/>
    <mergeCell ref="H407:I407"/>
    <mergeCell ref="B404:C404"/>
    <mergeCell ref="D404:E404"/>
    <mergeCell ref="F404:G404"/>
    <mergeCell ref="H404:I404"/>
    <mergeCell ref="B405:C405"/>
    <mergeCell ref="D405:E405"/>
    <mergeCell ref="F405:G405"/>
    <mergeCell ref="H405:I405"/>
    <mergeCell ref="B403:C403"/>
    <mergeCell ref="D403:E403"/>
    <mergeCell ref="F403:G403"/>
    <mergeCell ref="H403:I403"/>
    <mergeCell ref="F398:G398"/>
    <mergeCell ref="H398:I398"/>
    <mergeCell ref="B401:I401"/>
    <mergeCell ref="B402:C402"/>
    <mergeCell ref="D402:E402"/>
    <mergeCell ref="F402:G402"/>
    <mergeCell ref="H402:I402"/>
    <mergeCell ref="D395:E395"/>
    <mergeCell ref="F395:G395"/>
    <mergeCell ref="H395:I395"/>
    <mergeCell ref="B396:C396"/>
    <mergeCell ref="D396:E396"/>
    <mergeCell ref="F396:G396"/>
    <mergeCell ref="H396:I396"/>
    <mergeCell ref="F397:G397"/>
    <mergeCell ref="H397:I397"/>
    <mergeCell ref="B397:C397"/>
    <mergeCell ref="D397:E397"/>
    <mergeCell ref="B393:C393"/>
    <mergeCell ref="D393:E393"/>
    <mergeCell ref="F393:G393"/>
    <mergeCell ref="H393:I393"/>
    <mergeCell ref="B394:C394"/>
    <mergeCell ref="D394:E394"/>
    <mergeCell ref="F394:G394"/>
    <mergeCell ref="H394:I394"/>
    <mergeCell ref="B390:C390"/>
    <mergeCell ref="D390:E390"/>
    <mergeCell ref="F390:G390"/>
    <mergeCell ref="H390:I390"/>
    <mergeCell ref="B391:C391"/>
    <mergeCell ref="D391:E391"/>
    <mergeCell ref="F391:G391"/>
    <mergeCell ref="H391:I391"/>
    <mergeCell ref="B392:C392"/>
    <mergeCell ref="D392:E392"/>
    <mergeCell ref="F392:G392"/>
    <mergeCell ref="H392:I392"/>
    <mergeCell ref="B387:C387"/>
    <mergeCell ref="D387:E387"/>
    <mergeCell ref="F387:G387"/>
    <mergeCell ref="H387:I387"/>
    <mergeCell ref="D388:E388"/>
    <mergeCell ref="F388:G388"/>
    <mergeCell ref="H388:I388"/>
    <mergeCell ref="B389:C389"/>
    <mergeCell ref="D389:E389"/>
    <mergeCell ref="F389:G389"/>
    <mergeCell ref="H389:I389"/>
    <mergeCell ref="B388:C388"/>
    <mergeCell ref="B379:C379"/>
    <mergeCell ref="B385:C385"/>
    <mergeCell ref="D385:E385"/>
    <mergeCell ref="F385:G385"/>
    <mergeCell ref="H385:I385"/>
    <mergeCell ref="B386:C386"/>
    <mergeCell ref="D386:E386"/>
    <mergeCell ref="F386:G386"/>
    <mergeCell ref="H386:I386"/>
    <mergeCell ref="B384:I384"/>
    <mergeCell ref="F381:G381"/>
    <mergeCell ref="H381:I381"/>
    <mergeCell ref="D379:E379"/>
    <mergeCell ref="F379:G379"/>
    <mergeCell ref="H379:I379"/>
    <mergeCell ref="B380:C380"/>
    <mergeCell ref="D380:E380"/>
    <mergeCell ref="F380:G380"/>
    <mergeCell ref="H380:I380"/>
    <mergeCell ref="B11:D12"/>
    <mergeCell ref="B344:C344"/>
    <mergeCell ref="D344:E344"/>
    <mergeCell ref="F344:G344"/>
    <mergeCell ref="H344:I344"/>
    <mergeCell ref="F345:G345"/>
    <mergeCell ref="H345:I345"/>
    <mergeCell ref="B341:C341"/>
    <mergeCell ref="D341:E341"/>
    <mergeCell ref="F341:G341"/>
    <mergeCell ref="H341:I341"/>
    <mergeCell ref="B342:C342"/>
    <mergeCell ref="D342:E342"/>
    <mergeCell ref="F342:G342"/>
    <mergeCell ref="H342:I342"/>
    <mergeCell ref="B343:C343"/>
    <mergeCell ref="D343:E343"/>
    <mergeCell ref="F343:G343"/>
    <mergeCell ref="H343:I343"/>
    <mergeCell ref="B338:C338"/>
    <mergeCell ref="D338:E338"/>
    <mergeCell ref="F338:G338"/>
    <mergeCell ref="H338:I338"/>
    <mergeCell ref="H308:I308"/>
    <mergeCell ref="B339:C339"/>
    <mergeCell ref="D339:E339"/>
    <mergeCell ref="F339:G339"/>
    <mergeCell ref="H339:I339"/>
    <mergeCell ref="B340:C340"/>
    <mergeCell ref="D340:E340"/>
    <mergeCell ref="F340:G340"/>
    <mergeCell ref="H340:I340"/>
    <mergeCell ref="D335:E335"/>
    <mergeCell ref="F335:G335"/>
    <mergeCell ref="H335:I335"/>
    <mergeCell ref="B336:C336"/>
    <mergeCell ref="D336:E336"/>
    <mergeCell ref="F336:G336"/>
    <mergeCell ref="H336:I336"/>
    <mergeCell ref="B337:C337"/>
    <mergeCell ref="D337:E337"/>
    <mergeCell ref="F337:G337"/>
    <mergeCell ref="H337:I337"/>
    <mergeCell ref="F333:G333"/>
    <mergeCell ref="H333:I333"/>
    <mergeCell ref="B334:C334"/>
    <mergeCell ref="D334:E334"/>
    <mergeCell ref="F334:G334"/>
    <mergeCell ref="H334:I334"/>
    <mergeCell ref="B335:C335"/>
    <mergeCell ref="B378:C378"/>
    <mergeCell ref="D378:E378"/>
    <mergeCell ref="F378:G378"/>
    <mergeCell ref="H378:I378"/>
    <mergeCell ref="B375:C375"/>
    <mergeCell ref="D375:E375"/>
    <mergeCell ref="F375:G375"/>
    <mergeCell ref="H375:I375"/>
    <mergeCell ref="B376:C376"/>
    <mergeCell ref="D376:E376"/>
    <mergeCell ref="F376:G376"/>
    <mergeCell ref="H376:I376"/>
    <mergeCell ref="B377:C377"/>
    <mergeCell ref="D377:E377"/>
    <mergeCell ref="F377:G377"/>
    <mergeCell ref="H377:I377"/>
    <mergeCell ref="B372:C372"/>
    <mergeCell ref="D372:E372"/>
    <mergeCell ref="F372:G372"/>
    <mergeCell ref="H372:I372"/>
    <mergeCell ref="B373:C373"/>
    <mergeCell ref="D373:E373"/>
    <mergeCell ref="F373:G373"/>
    <mergeCell ref="H373:I373"/>
    <mergeCell ref="B374:C374"/>
    <mergeCell ref="D374:E374"/>
    <mergeCell ref="F374:G374"/>
    <mergeCell ref="H374:I374"/>
    <mergeCell ref="D736:D737"/>
    <mergeCell ref="B738:C738"/>
    <mergeCell ref="B426:C426"/>
    <mergeCell ref="D426:E426"/>
    <mergeCell ref="F426:G426"/>
    <mergeCell ref="H426:I426"/>
    <mergeCell ref="B427:C427"/>
    <mergeCell ref="D427:E427"/>
    <mergeCell ref="B664:C664"/>
    <mergeCell ref="B665:C665"/>
    <mergeCell ref="B735:C735"/>
    <mergeCell ref="B641:C641"/>
    <mergeCell ref="B642:C643"/>
    <mergeCell ref="D642:D643"/>
    <mergeCell ref="B736:C737"/>
    <mergeCell ref="D443:E443"/>
    <mergeCell ref="F443:G443"/>
    <mergeCell ref="H443:I443"/>
    <mergeCell ref="B444:C444"/>
    <mergeCell ref="D444:E444"/>
    <mergeCell ref="F444:G444"/>
    <mergeCell ref="H444:I444"/>
    <mergeCell ref="B445:C445"/>
    <mergeCell ref="D445:E445"/>
    <mergeCell ref="B478:C479"/>
    <mergeCell ref="B477:C477"/>
    <mergeCell ref="B460:I460"/>
    <mergeCell ref="B473:I473"/>
    <mergeCell ref="B449:I449"/>
    <mergeCell ref="B573:C573"/>
    <mergeCell ref="H436:I436"/>
    <mergeCell ref="B437:C437"/>
    <mergeCell ref="D437:E437"/>
    <mergeCell ref="D539:D540"/>
    <mergeCell ref="B520:C521"/>
    <mergeCell ref="D520:D521"/>
    <mergeCell ref="B522:C522"/>
    <mergeCell ref="B512:I512"/>
    <mergeCell ref="B533:C533"/>
    <mergeCell ref="B534:C535"/>
    <mergeCell ref="D534:D535"/>
    <mergeCell ref="B536:C536"/>
    <mergeCell ref="B537:C537"/>
    <mergeCell ref="B500:C501"/>
    <mergeCell ref="B480:C480"/>
    <mergeCell ref="B499:C499"/>
    <mergeCell ref="B495:C495"/>
    <mergeCell ref="B496:C497"/>
    <mergeCell ref="F326:G326"/>
    <mergeCell ref="H326:I326"/>
    <mergeCell ref="D586:D587"/>
    <mergeCell ref="B588:C588"/>
    <mergeCell ref="B566:I566"/>
    <mergeCell ref="B569:C569"/>
    <mergeCell ref="B570:C571"/>
    <mergeCell ref="D570:D571"/>
    <mergeCell ref="B572:C572"/>
    <mergeCell ref="B425:C425"/>
    <mergeCell ref="D425:E425"/>
    <mergeCell ref="F425:G425"/>
    <mergeCell ref="H425:I425"/>
    <mergeCell ref="B484:C484"/>
    <mergeCell ref="B429:C429"/>
    <mergeCell ref="D429:E429"/>
    <mergeCell ref="F429:G429"/>
    <mergeCell ref="H429:I429"/>
    <mergeCell ref="F430:G430"/>
    <mergeCell ref="H430:I430"/>
    <mergeCell ref="D482:D483"/>
    <mergeCell ref="B482:C483"/>
    <mergeCell ref="B539:C540"/>
    <mergeCell ref="F424:G424"/>
    <mergeCell ref="B323:C323"/>
    <mergeCell ref="D323:E323"/>
    <mergeCell ref="F323:G323"/>
    <mergeCell ref="H323:I323"/>
    <mergeCell ref="B324:C324"/>
    <mergeCell ref="D324:E324"/>
    <mergeCell ref="F324:G324"/>
    <mergeCell ref="H324:I324"/>
    <mergeCell ref="B325:C325"/>
    <mergeCell ref="D325:E325"/>
    <mergeCell ref="F325:G325"/>
    <mergeCell ref="H325:I325"/>
    <mergeCell ref="H318:I318"/>
    <mergeCell ref="B321:C321"/>
    <mergeCell ref="D321:E321"/>
    <mergeCell ref="F321:G321"/>
    <mergeCell ref="H321:I321"/>
    <mergeCell ref="B322:C322"/>
    <mergeCell ref="D322:E322"/>
    <mergeCell ref="F322:G322"/>
    <mergeCell ref="H322:I322"/>
    <mergeCell ref="B300:C300"/>
    <mergeCell ref="B301:C301"/>
    <mergeCell ref="B302:C302"/>
    <mergeCell ref="B303:C303"/>
    <mergeCell ref="B295:C295"/>
    <mergeCell ref="B306:C306"/>
    <mergeCell ref="B313:C313"/>
    <mergeCell ref="D313:E313"/>
    <mergeCell ref="F313:G313"/>
    <mergeCell ref="F300:G300"/>
    <mergeCell ref="F301:G301"/>
    <mergeCell ref="F302:G302"/>
    <mergeCell ref="F303:G303"/>
    <mergeCell ref="F304:G304"/>
    <mergeCell ref="D300:E300"/>
    <mergeCell ref="B305:C305"/>
    <mergeCell ref="D305:E305"/>
    <mergeCell ref="B309:I309"/>
    <mergeCell ref="B312:C312"/>
    <mergeCell ref="D312:E312"/>
    <mergeCell ref="F312:G312"/>
    <mergeCell ref="H312:I312"/>
    <mergeCell ref="H305:I305"/>
    <mergeCell ref="B297:C297"/>
    <mergeCell ref="B2:I2"/>
    <mergeCell ref="B4:I4"/>
    <mergeCell ref="B17:H17"/>
    <mergeCell ref="B70:C70"/>
    <mergeCell ref="B44:I44"/>
    <mergeCell ref="B30:C30"/>
    <mergeCell ref="B31:C31"/>
    <mergeCell ref="D19:E19"/>
    <mergeCell ref="F19:G19"/>
    <mergeCell ref="H19:I19"/>
    <mergeCell ref="B18:I18"/>
    <mergeCell ref="B14:H14"/>
    <mergeCell ref="B32:I32"/>
    <mergeCell ref="B45:C45"/>
    <mergeCell ref="D45:E45"/>
    <mergeCell ref="F45:G45"/>
    <mergeCell ref="H45:I45"/>
    <mergeCell ref="B46:C46"/>
    <mergeCell ref="C19:C20"/>
    <mergeCell ref="B42:C42"/>
    <mergeCell ref="F42:I42"/>
    <mergeCell ref="B33:I33"/>
    <mergeCell ref="B19:B20"/>
    <mergeCell ref="G8:H8"/>
    <mergeCell ref="D46:E46"/>
    <mergeCell ref="F46:G46"/>
    <mergeCell ref="H46:I46"/>
    <mergeCell ref="D57:E57"/>
    <mergeCell ref="F57:G57"/>
    <mergeCell ref="H57:I57"/>
    <mergeCell ref="B3:I3"/>
    <mergeCell ref="D298:E298"/>
    <mergeCell ref="D299:E299"/>
    <mergeCell ref="B121:C121"/>
    <mergeCell ref="B58:I58"/>
    <mergeCell ref="B51:C51"/>
    <mergeCell ref="D51:E51"/>
    <mergeCell ref="F51:G51"/>
    <mergeCell ref="H51:I51"/>
    <mergeCell ref="B43:I43"/>
    <mergeCell ref="B184:C184"/>
    <mergeCell ref="B234:C234"/>
    <mergeCell ref="B256:C256"/>
    <mergeCell ref="B260:C261"/>
    <mergeCell ref="H292:I292"/>
    <mergeCell ref="H293:I293"/>
    <mergeCell ref="F292:G292"/>
    <mergeCell ref="F293:G293"/>
    <mergeCell ref="H299:I299"/>
    <mergeCell ref="H297:I297"/>
    <mergeCell ref="H298:I298"/>
    <mergeCell ref="B292:C292"/>
    <mergeCell ref="B296:C296"/>
    <mergeCell ref="F297:G297"/>
    <mergeCell ref="F298:G298"/>
    <mergeCell ref="F299:G299"/>
    <mergeCell ref="B299:C299"/>
    <mergeCell ref="B298:C298"/>
    <mergeCell ref="B293:C293"/>
    <mergeCell ref="B294:C294"/>
    <mergeCell ref="F294:G294"/>
    <mergeCell ref="D295:E295"/>
    <mergeCell ref="D296:E296"/>
    <mergeCell ref="D297:E297"/>
    <mergeCell ref="F296:G296"/>
    <mergeCell ref="D157:E157"/>
    <mergeCell ref="F157:G157"/>
    <mergeCell ref="H157:I157"/>
    <mergeCell ref="B171:I171"/>
    <mergeCell ref="B125:C126"/>
    <mergeCell ref="B156:I156"/>
    <mergeCell ref="B153:I153"/>
    <mergeCell ref="B157:B158"/>
    <mergeCell ref="C157:C158"/>
    <mergeCell ref="H301:I301"/>
    <mergeCell ref="H302:I302"/>
    <mergeCell ref="H303:I303"/>
    <mergeCell ref="D301:E301"/>
    <mergeCell ref="D302:E302"/>
    <mergeCell ref="D303:E303"/>
    <mergeCell ref="D304:E304"/>
    <mergeCell ref="F307:G307"/>
    <mergeCell ref="F306:G306"/>
    <mergeCell ref="H304:I304"/>
    <mergeCell ref="F305:G305"/>
    <mergeCell ref="H313:I313"/>
    <mergeCell ref="B320:C320"/>
    <mergeCell ref="D320:E320"/>
    <mergeCell ref="H311:I311"/>
    <mergeCell ref="F320:G320"/>
    <mergeCell ref="H320:I320"/>
    <mergeCell ref="B316:C316"/>
    <mergeCell ref="D316:E316"/>
    <mergeCell ref="F316:G316"/>
    <mergeCell ref="H316:I316"/>
    <mergeCell ref="B317:C317"/>
    <mergeCell ref="D317:E317"/>
    <mergeCell ref="B315:C315"/>
    <mergeCell ref="D315:E315"/>
    <mergeCell ref="F315:G315"/>
    <mergeCell ref="B314:C314"/>
    <mergeCell ref="D314:E314"/>
    <mergeCell ref="F314:G314"/>
    <mergeCell ref="H314:I314"/>
    <mergeCell ref="D311:E311"/>
    <mergeCell ref="F311:G311"/>
    <mergeCell ref="F317:G317"/>
    <mergeCell ref="H317:I317"/>
    <mergeCell ref="B318:C318"/>
    <mergeCell ref="B859:I860"/>
    <mergeCell ref="H315:I315"/>
    <mergeCell ref="B319:C319"/>
    <mergeCell ref="D319:E319"/>
    <mergeCell ref="F319:G319"/>
    <mergeCell ref="H319:I319"/>
    <mergeCell ref="F423:G423"/>
    <mergeCell ref="H423:I423"/>
    <mergeCell ref="B424:C424"/>
    <mergeCell ref="D424:E424"/>
    <mergeCell ref="F436:G436"/>
    <mergeCell ref="F437:G437"/>
    <mergeCell ref="H437:I437"/>
    <mergeCell ref="B438:C438"/>
    <mergeCell ref="D438:E438"/>
    <mergeCell ref="F438:G438"/>
    <mergeCell ref="H438:I438"/>
    <mergeCell ref="B436:C436"/>
    <mergeCell ref="D436:E436"/>
    <mergeCell ref="D318:E318"/>
    <mergeCell ref="F318:G318"/>
    <mergeCell ref="B541:C541"/>
    <mergeCell ref="B542:C542"/>
    <mergeCell ref="B518:C518"/>
    <mergeCell ref="B1:I1"/>
    <mergeCell ref="B97:I97"/>
    <mergeCell ref="B77:I77"/>
    <mergeCell ref="H307:I307"/>
    <mergeCell ref="B310:I310"/>
    <mergeCell ref="B311:C311"/>
    <mergeCell ref="B169:C169"/>
    <mergeCell ref="B170:C170"/>
    <mergeCell ref="B154:H154"/>
    <mergeCell ref="B15:I16"/>
    <mergeCell ref="B155:I155"/>
    <mergeCell ref="B287:I287"/>
    <mergeCell ref="H294:I294"/>
    <mergeCell ref="H295:I295"/>
    <mergeCell ref="D292:E292"/>
    <mergeCell ref="D293:E293"/>
    <mergeCell ref="D294:E294"/>
    <mergeCell ref="H306:I306"/>
    <mergeCell ref="D306:E306"/>
    <mergeCell ref="H296:I296"/>
    <mergeCell ref="F295:G295"/>
    <mergeCell ref="H300:I300"/>
    <mergeCell ref="B304:C304"/>
    <mergeCell ref="B290:I290"/>
    <mergeCell ref="D496:D497"/>
    <mergeCell ref="B348:I348"/>
    <mergeCell ref="B349:C349"/>
    <mergeCell ref="D349:E349"/>
    <mergeCell ref="F349:G349"/>
    <mergeCell ref="H349:I349"/>
    <mergeCell ref="B350:C350"/>
    <mergeCell ref="D350:E350"/>
    <mergeCell ref="F350:G350"/>
    <mergeCell ref="H350:I350"/>
    <mergeCell ref="B351:C351"/>
    <mergeCell ref="D351:E351"/>
    <mergeCell ref="F351:G351"/>
    <mergeCell ref="H351:I351"/>
    <mergeCell ref="B352:C352"/>
    <mergeCell ref="D352:E352"/>
    <mergeCell ref="F352:G352"/>
    <mergeCell ref="H352:I352"/>
    <mergeCell ref="B353:C353"/>
    <mergeCell ref="D353:E353"/>
    <mergeCell ref="D423:E423"/>
    <mergeCell ref="D478:D479"/>
    <mergeCell ref="F353:G353"/>
    <mergeCell ref="H353:I353"/>
    <mergeCell ref="D500:D501"/>
    <mergeCell ref="B502:C502"/>
    <mergeCell ref="B515:C515"/>
    <mergeCell ref="B516:C517"/>
    <mergeCell ref="D516:D517"/>
    <mergeCell ref="B949:I950"/>
    <mergeCell ref="B955:C956"/>
    <mergeCell ref="D955:D956"/>
    <mergeCell ref="B957:C958"/>
    <mergeCell ref="D552:D553"/>
    <mergeCell ref="B601:C601"/>
    <mergeCell ref="B602:C603"/>
    <mergeCell ref="B604:C604"/>
    <mergeCell ref="D602:D603"/>
    <mergeCell ref="B619:C619"/>
    <mergeCell ref="B585:C585"/>
    <mergeCell ref="B586:C587"/>
    <mergeCell ref="B845:B846"/>
    <mergeCell ref="C845:C846"/>
    <mergeCell ref="D845:E845"/>
    <mergeCell ref="F870:I870"/>
    <mergeCell ref="B907:C908"/>
    <mergeCell ref="D907:D908"/>
    <mergeCell ref="B909:C909"/>
    <mergeCell ref="B968:C969"/>
    <mergeCell ref="D968:D969"/>
    <mergeCell ref="B554:C554"/>
    <mergeCell ref="B543:C543"/>
    <mergeCell ref="B838:I838"/>
    <mergeCell ref="B839:I839"/>
    <mergeCell ref="B840:I840"/>
    <mergeCell ref="C772:C773"/>
    <mergeCell ref="B644:C644"/>
    <mergeCell ref="B752:B753"/>
    <mergeCell ref="C752:C753"/>
    <mergeCell ref="B620:C621"/>
    <mergeCell ref="B622:C622"/>
    <mergeCell ref="B833:I833"/>
    <mergeCell ref="B772:B773"/>
    <mergeCell ref="D620:D621"/>
    <mergeCell ref="B891:C892"/>
    <mergeCell ref="D891:D892"/>
    <mergeCell ref="B893:C893"/>
    <mergeCell ref="B906:C906"/>
    <mergeCell ref="D661:D662"/>
    <mergeCell ref="B663:C663"/>
    <mergeCell ref="B681:C681"/>
    <mergeCell ref="B552:C553"/>
    <mergeCell ref="B970:C973"/>
    <mergeCell ref="B556:C557"/>
    <mergeCell ref="D556:D557"/>
    <mergeCell ref="B558:C558"/>
    <mergeCell ref="B861:I861"/>
    <mergeCell ref="B870:C870"/>
    <mergeCell ref="F845:G845"/>
    <mergeCell ref="H845:I845"/>
    <mergeCell ref="B856:C856"/>
    <mergeCell ref="B858:C858"/>
    <mergeCell ref="B857:C857"/>
    <mergeCell ref="B921:C921"/>
    <mergeCell ref="B922:C923"/>
    <mergeCell ref="D922:D923"/>
    <mergeCell ref="B924:C924"/>
    <mergeCell ref="B936:C936"/>
    <mergeCell ref="B937:C938"/>
    <mergeCell ref="D937:D938"/>
    <mergeCell ref="B939:C939"/>
    <mergeCell ref="B875:C876"/>
    <mergeCell ref="B874:C874"/>
    <mergeCell ref="D875:D876"/>
    <mergeCell ref="B877:C877"/>
    <mergeCell ref="B890:C890"/>
    <mergeCell ref="B354:C354"/>
    <mergeCell ref="D354:E354"/>
    <mergeCell ref="F354:G354"/>
    <mergeCell ref="H354:I354"/>
    <mergeCell ref="B355:C355"/>
    <mergeCell ref="D355:E355"/>
    <mergeCell ref="F355:G355"/>
    <mergeCell ref="H355:I355"/>
    <mergeCell ref="B356:C356"/>
    <mergeCell ref="D356:E356"/>
    <mergeCell ref="F356:G356"/>
    <mergeCell ref="H356:I356"/>
    <mergeCell ref="B360:C360"/>
    <mergeCell ref="D360:E360"/>
    <mergeCell ref="F360:G360"/>
    <mergeCell ref="H360:I360"/>
    <mergeCell ref="B361:C361"/>
    <mergeCell ref="D361:E361"/>
    <mergeCell ref="F361:G361"/>
    <mergeCell ref="H361:I361"/>
    <mergeCell ref="B357:C357"/>
    <mergeCell ref="D357:E357"/>
    <mergeCell ref="F357:G357"/>
    <mergeCell ref="H357:I357"/>
    <mergeCell ref="B358:C358"/>
    <mergeCell ref="D358:E358"/>
    <mergeCell ref="F358:G358"/>
    <mergeCell ref="H358:I358"/>
    <mergeCell ref="B359:C359"/>
    <mergeCell ref="D359:E359"/>
    <mergeCell ref="F359:G359"/>
    <mergeCell ref="H359:I359"/>
    <mergeCell ref="B362:C362"/>
    <mergeCell ref="D362:E362"/>
    <mergeCell ref="F362:G362"/>
    <mergeCell ref="H362:I362"/>
    <mergeCell ref="F363:G363"/>
    <mergeCell ref="H363:I363"/>
    <mergeCell ref="B366:I366"/>
    <mergeCell ref="B367:C367"/>
    <mergeCell ref="D367:E367"/>
    <mergeCell ref="F367:G367"/>
    <mergeCell ref="H367:I367"/>
    <mergeCell ref="B368:C368"/>
    <mergeCell ref="D368:E368"/>
    <mergeCell ref="F368:G368"/>
    <mergeCell ref="H368:I368"/>
    <mergeCell ref="B369:C369"/>
    <mergeCell ref="D369:E369"/>
    <mergeCell ref="F369:G369"/>
    <mergeCell ref="H369:I369"/>
    <mergeCell ref="B433:I433"/>
    <mergeCell ref="H424:I424"/>
    <mergeCell ref="B421:I421"/>
    <mergeCell ref="B422:C422"/>
    <mergeCell ref="D422:E422"/>
    <mergeCell ref="F422:G422"/>
    <mergeCell ref="H422:I422"/>
    <mergeCell ref="B423:C423"/>
    <mergeCell ref="B370:C370"/>
    <mergeCell ref="D370:E370"/>
    <mergeCell ref="F370:G370"/>
    <mergeCell ref="H370:I370"/>
    <mergeCell ref="B371:C371"/>
    <mergeCell ref="D371:E371"/>
    <mergeCell ref="F371:G371"/>
    <mergeCell ref="H371:I371"/>
    <mergeCell ref="B434:C434"/>
    <mergeCell ref="D434:E434"/>
    <mergeCell ref="F434:G434"/>
    <mergeCell ref="H434:I434"/>
    <mergeCell ref="B435:C435"/>
    <mergeCell ref="D435:E435"/>
    <mergeCell ref="F435:G435"/>
    <mergeCell ref="H435:I435"/>
    <mergeCell ref="F427:G427"/>
    <mergeCell ref="H427:I427"/>
    <mergeCell ref="B428:C428"/>
    <mergeCell ref="D428:E428"/>
    <mergeCell ref="F428:G428"/>
    <mergeCell ref="H428:I428"/>
    <mergeCell ref="F446:G446"/>
    <mergeCell ref="H446:I446"/>
    <mergeCell ref="B439:C439"/>
    <mergeCell ref="B440:C440"/>
    <mergeCell ref="B441:C441"/>
    <mergeCell ref="B442:C442"/>
    <mergeCell ref="D439:E439"/>
    <mergeCell ref="D440:E440"/>
    <mergeCell ref="D441:E441"/>
    <mergeCell ref="D442:E442"/>
    <mergeCell ref="F442:G442"/>
    <mergeCell ref="F440:G440"/>
    <mergeCell ref="F439:G439"/>
    <mergeCell ref="F441:G441"/>
    <mergeCell ref="H440:I440"/>
    <mergeCell ref="H439:I439"/>
    <mergeCell ref="H441:I441"/>
    <mergeCell ref="H442:I442"/>
    <mergeCell ref="B443:C443"/>
    <mergeCell ref="F445:G445"/>
    <mergeCell ref="H445:I445"/>
    <mergeCell ref="F9:I10"/>
    <mergeCell ref="B288:I288"/>
    <mergeCell ref="B844:I844"/>
    <mergeCell ref="B843:I843"/>
    <mergeCell ref="B842:I842"/>
    <mergeCell ref="B841:I841"/>
    <mergeCell ref="B837:I837"/>
    <mergeCell ref="B836:I836"/>
    <mergeCell ref="B835:I835"/>
    <mergeCell ref="B834:I834"/>
    <mergeCell ref="B291:I291"/>
    <mergeCell ref="B721:C721"/>
    <mergeCell ref="B682:C683"/>
    <mergeCell ref="D682:D683"/>
    <mergeCell ref="B684:C684"/>
    <mergeCell ref="B700:C700"/>
    <mergeCell ref="B701:C702"/>
    <mergeCell ref="D701:D702"/>
    <mergeCell ref="B703:C703"/>
    <mergeCell ref="B718:C718"/>
    <mergeCell ref="B719:C720"/>
    <mergeCell ref="D719:D720"/>
    <mergeCell ref="B660:C660"/>
    <mergeCell ref="B661:C662"/>
  </mergeCells>
  <hyperlinks>
    <hyperlink ref="B8" r:id="rId1"/>
    <hyperlink ref="B25" location="Sheet1!A152" display="Поворот"/>
    <hyperlink ref="B23" location="Sheet1!A117" display="Клин"/>
    <hyperlink ref="B74" location="Sheet1!A18" display="назад к расчету"/>
    <hyperlink ref="B21" location="Sheet1!A76" display="Большая стена"/>
    <hyperlink ref="B22" location="Sheet1!A96" display="Окно "/>
    <hyperlink ref="B24" location="Sheet1!A136" display="Малая стена/Дверь"/>
    <hyperlink ref="B489" location="Sheet1!A291" display="назад к расчету"/>
    <hyperlink ref="B490" location="Sheet1!A1" display="наверх"/>
    <hyperlink ref="B564" location="Sheet1!A1" display="наверх"/>
    <hyperlink ref="B580" location="Sheet1!A1" display="наверх"/>
    <hyperlink ref="B596" location="Sheet1!A1" display="наверх"/>
    <hyperlink ref="B614" location="Sheet1!A1" display="наверх"/>
    <hyperlink ref="B636" location="Sheet1!A1" display="наверх"/>
    <hyperlink ref="B655" location="Sheet1!A1" display="наверх"/>
    <hyperlink ref="B766" location="Sheet1!A1" display="наверх"/>
    <hyperlink ref="B784" location="Sheet1!A1" display="наверх"/>
    <hyperlink ref="B305:C305" location="Sheet1!A786" display="  Приставка к М "/>
    <hyperlink ref="B301:C301" location="Sheet1!A616" display="  Temple"/>
    <hyperlink ref="B304:C304" location="Sheet1!A768" display="   М"/>
    <hyperlink ref="B303:C303" location="Sheet1!A657" display="   Mini M"/>
    <hyperlink ref="B302:C302" location="Sheet1!A638" display="  Temple Maya"/>
    <hyperlink ref="B300:C300" location="Sheet1!A598" display="  Elbow"/>
    <hyperlink ref="B299:C299" location="Sheet1!A582" display="  Snack Beam"/>
    <hyperlink ref="B164" location="Sheet1!A287" display="Поворот"/>
    <hyperlink ref="B161" location="Sheet1!A227" display="Клин"/>
    <hyperlink ref="B159" location="Sheet1!A192" display="Большая стена"/>
    <hyperlink ref="B160" location="Sheet1!A210" display="Окно "/>
    <hyperlink ref="B163" location="Sheet1!A271" display="Малая стена"/>
    <hyperlink ref="B188" location="Sheet1!B156" display="назад к расчету"/>
    <hyperlink ref="B285" location="Sheet1!A1" display="наверх"/>
    <hyperlink ref="B269" location="Sheet1!A1" display="наверх"/>
    <hyperlink ref="B247" location="Sheet1!A1" display="наверх"/>
    <hyperlink ref="B225" location="Sheet1!A1" display="наверх"/>
    <hyperlink ref="B208" location="Sheet1!A1" display="наверх"/>
    <hyperlink ref="B207" location="Sheet1!B156" display="назад к расчету"/>
    <hyperlink ref="B224" location="Sheet1!B156" display="назад к расчету"/>
    <hyperlink ref="B246" location="Sheet1!B156" display="назад к расчету"/>
    <hyperlink ref="B268" location="Sheet1!B156" display="назад к расчету"/>
    <hyperlink ref="B284" location="Sheet1!B156" display="назад к расчету"/>
    <hyperlink ref="B162" location="Sheet1!A249" display="Дверной проем"/>
    <hyperlink ref="B579" location="Sheet1!A291" display="назад к расчету"/>
    <hyperlink ref="B595" location="Sheet1!A291" display="назад к расчету"/>
    <hyperlink ref="B613" location="Sheet1!A291" display="назад к расчету"/>
    <hyperlink ref="B635" location="Sheet1!A291" display="назад к расчету"/>
    <hyperlink ref="B654" location="Sheet1!A291" display="назад к расчету"/>
    <hyperlink ref="B765" location="Sheet1!A291" display="назад к расчету"/>
    <hyperlink ref="B783" location="Sheet1!A291" display="назад к расчету"/>
    <hyperlink ref="B293:C293" location="Sheet1!A492" display=" Cylinder"/>
    <hyperlink ref="B295:C295" location="Sheet1!A566" display="  Tall Cake"/>
    <hyperlink ref="B296:C296" location="Sheet1!A566" display="  Cake"/>
    <hyperlink ref="B297:C297" location="Sheet1!A504" display="  Dorito Big"/>
    <hyperlink ref="B298:C298" location="Sheet1!A547" display="  Dorito Small"/>
    <hyperlink ref="B189" location="Sheet1!A1" display="наверх"/>
    <hyperlink ref="B849" location="Sheet1!A918" display="Дверь"/>
    <hyperlink ref="B847" location="Sheet1!A887" display="Высокая стена"/>
    <hyperlink ref="B848" location="Sheet1!A903" display="Низкая стена "/>
    <hyperlink ref="B850" location="Sheet1!A933" display="Окно"/>
    <hyperlink ref="B885" location="Sheet1!A1" display="наверх"/>
    <hyperlink ref="B884" location="Sheet1!A843" display="назад к расчету"/>
    <hyperlink ref="B901" location="Sheet1!A1" display="наверх"/>
    <hyperlink ref="B916" location="Sheet1!A1" display="наверх"/>
    <hyperlink ref="B931" location="Sheet1!A1" display="наверх"/>
    <hyperlink ref="B946" location="Sheet1!A1" display="наверх"/>
    <hyperlink ref="B150" location="Sheet1!A1" display="наверх"/>
    <hyperlink ref="B134" location="Sheet1!A1" display="наверх"/>
    <hyperlink ref="B112" location="Sheet1!A1" display="наверх"/>
    <hyperlink ref="B95" location="Sheet1!A1" display="наверх"/>
    <hyperlink ref="B75" location="Sheet1!A1" display="наверх"/>
    <hyperlink ref="B94" location="Sheet1!A18" display="назад к расчету"/>
    <hyperlink ref="B111" location="Sheet1!A18" display="назад к расчету"/>
    <hyperlink ref="B133" location="Sheet1!A18" display="назад к расчету"/>
    <hyperlink ref="B149" location="Sheet1!A18" display="назад к расчету"/>
    <hyperlink ref="B427:C427" location="Sheet1!A697" display="  Brick"/>
    <hyperlink ref="B510" location="Sheet1!A1" display="наверх"/>
    <hyperlink ref="B527" location="Sheet1!A309" display="назад к расчету"/>
    <hyperlink ref="B528" location="Sheet1!A1" display="наверх"/>
    <hyperlink ref="B313:C313" location="Sheet1!A512" display="  Giant medusa"/>
    <hyperlink ref="B509" location="Sheet1!A309" display="назад к расчету"/>
    <hyperlink ref="B314:C314" location="Sheet1!A530" display="  Medusa"/>
    <hyperlink ref="B563" location="Sheet1!A291" display="назад к расчету"/>
    <hyperlink ref="B545" location="Sheet1!A1" display="наверх"/>
    <hyperlink ref="B544" location="Sheet1!A291" display="назад к расчету"/>
    <hyperlink ref="B962" location="Sheet1!A1" display="наверх"/>
    <hyperlink ref="B975" location="Sheet1!A1" display="наверх"/>
    <hyperlink ref="B9" r:id="rId2"/>
    <hyperlink ref="B357:C357" location="Sheet1!A748" display="  Wing"/>
    <hyperlink ref="B361:C361" location="Sheet1!A715" display=" PSP Race"/>
    <hyperlink ref="B360:C360" location="Sheet1!A732" display=" Mini Race"/>
    <hyperlink ref="B676" location="Sheet1!A1" display="наверх"/>
    <hyperlink ref="B675" location="Sheet1!A327" display="назад к расчету"/>
    <hyperlink ref="B695" location="Sheet1!A1" display="наверх"/>
    <hyperlink ref="B694" location="Sheet1!A380" display="назад к расчету"/>
    <hyperlink ref="B713" location="Sheet1!A1" display="наверх"/>
    <hyperlink ref="B712" location="Sheet1!A346" display="назад к расчету"/>
    <hyperlink ref="B730" location="Sheet1!A1" display="наверх"/>
    <hyperlink ref="B729" location="Sheet1!A346" display="назад к расчету"/>
    <hyperlink ref="B980" r:id="rId3"/>
    <hyperlink ref="B981" r:id="rId4"/>
    <hyperlink ref="B294:C294" location="Sheet1!A492" display="  Tree"/>
    <hyperlink ref="B319:C319" location="Sheet1!A539" display="  Snack Beam"/>
    <hyperlink ref="B746" location="Sheet1!A1" display="наверх"/>
    <hyperlink ref="B745" location="Sheet1!A346" display="назад к расчету"/>
    <hyperlink ref="B436:C436" location="Sheet1!A678" display="  Cone"/>
    <hyperlink ref="B343:C343" location="Sheet1!A678" display="  NEW!!! Cone"/>
    <hyperlink ref="B320:C320" location="Sheet1!A573" display="  Temple"/>
    <hyperlink ref="B900" location="Sheet1!A843" display="назад к расчету"/>
    <hyperlink ref="B915" location="Sheet1!A843" display="назад к расчету"/>
    <hyperlink ref="B930" location="Sheet1!A843" display="назад к расчету"/>
    <hyperlink ref="B945" location="Sheet1!A843" display="назад к расчету"/>
    <hyperlink ref="B851" location="Sheet1!A947" display="Клин"/>
    <hyperlink ref="B11" r:id="rId5" display="http://airbunker.ru/"/>
    <hyperlink ref="B802" location="Sheet1!A1" display="наверх"/>
    <hyperlink ref="B801" location="Sheet1!A384" display="назад к расчету"/>
    <hyperlink ref="B820" location="Sheet1!A1" display="наверх"/>
    <hyperlink ref="B819" location="Sheet1!A383" display="назад к расчету"/>
    <hyperlink ref="B395:C395" location="Sheet1!A822" display=" NEW! Mini Win"/>
    <hyperlink ref="B407:C407" location="Sheet1!A822" display=" NEW! Mini Win"/>
    <hyperlink ref="B415:C415" location="Sheet1!A822" display=" NEW! Mini Win"/>
    <hyperlink ref="B408:C408" location="Sheet1!A804" display=" NEW! Win"/>
    <hyperlink ref="B396:C396" location="Sheet1!A804" display=" NEW! Win"/>
    <hyperlink ref="B416:C416" location="Sheet1!A804" display=" NEW! Win"/>
    <hyperlink ref="B312:C312" location="Sheet1!A492" display=" Cylinder"/>
    <hyperlink ref="B331:C331" location="Sheet1!A492" display=" Cylinder"/>
    <hyperlink ref="B350:C350" location="Sheet1!A492" display=" Cylinder"/>
    <hyperlink ref="B368:C368" location="Sheet1!A492" display=" Cylinder"/>
    <hyperlink ref="B386:C386" location="Sheet1!A492" display=" Cylinder"/>
    <hyperlink ref="B423:C423" location="Sheet1!A492" display=" Cylinder"/>
    <hyperlink ref="B442:C442" location="Sheet1!A492" display=" Cylinder"/>
    <hyperlink ref="B351:C351" location="Sheet1!A492" display="  Tree"/>
    <hyperlink ref="B369:C369" location="Sheet1!A492" display="  Tree"/>
    <hyperlink ref="B387:C387" location="Sheet1!A492" display="  Tree"/>
    <hyperlink ref="B403:C403" location="Sheet1!A492" display="  Tree"/>
    <hyperlink ref="B424:C424" location="Sheet1!A492" display="  Tree"/>
    <hyperlink ref="B439:C439" location="Sheet1!A492" display="  Tree"/>
    <hyperlink ref="B315:C315" location="Sheet1!A566" display="  Tall Cake"/>
    <hyperlink ref="B334:C334" location="Sheet1!A566" display="  Tall Cake"/>
    <hyperlink ref="B352:C352" location="Sheet1!A566" display="  Tall Cake"/>
    <hyperlink ref="B370:C370" location="Sheet1!A566" display="  Tall Cake"/>
    <hyperlink ref="B388:C388" location="Sheet1!A566" display="  Tall Cake"/>
    <hyperlink ref="B425:C425" location="Sheet1!A566" display="  Tall Cake"/>
    <hyperlink ref="B443:C443" location="Sheet1!A566" display="  Tall Cake"/>
    <hyperlink ref="B316:C316" location="Sheet1!A566" display="  Cake"/>
    <hyperlink ref="B335:C335" location="Sheet1!A566" display="  Cake"/>
    <hyperlink ref="B353:C353" location="Sheet1!A566" display="  Cake"/>
    <hyperlink ref="B371:C371" location="Sheet1!A566" display="  Cake"/>
    <hyperlink ref="B389:C389" location="Sheet1!A566" display="  Cake"/>
    <hyperlink ref="B317:C317" location="Sheet1!A504" display="  Dorito Big"/>
    <hyperlink ref="B318:C318" location="Sheet1!A547" display="  Dorito Small"/>
    <hyperlink ref="B336:C336" location="Sheet1!A504" display="  Dorito Big"/>
    <hyperlink ref="B337:C337" location="Sheet1!A547" display="  Dorito Small"/>
    <hyperlink ref="B354:C354" location="Sheet1!A504" display="  Dorito Big"/>
    <hyperlink ref="B355:C355" location="Sheet1!A547" display="  Dorito Small"/>
    <hyperlink ref="B372:C372" location="Sheet1!A504" display="  Dorito Big"/>
    <hyperlink ref="B373:C373" location="Sheet1!A547" display="  Dorito Small"/>
    <hyperlink ref="B390:C390" location="Sheet1!A504" display="  Dorito Big"/>
    <hyperlink ref="B391:C391" location="Sheet1!A547" display="  Dorito Small"/>
    <hyperlink ref="B404:C404" location="Sheet1!A504" display="  Dorito Big"/>
    <hyperlink ref="B338:C338" location="Sheet1!A582" display="  Snack Beam"/>
    <hyperlink ref="B356:C356" location="Sheet1!A582" display="  Snack Beam"/>
    <hyperlink ref="B374:C374" location="Sheet1!A582" display="  Snack Beam"/>
    <hyperlink ref="B392:C392" location="Sheet1!A582" display="  Snack Beam"/>
    <hyperlink ref="B405:C405" location="Sheet1!A582" display="  Snack Beam"/>
    <hyperlink ref="B426:C426" location="Sheet1!A582" display="  Snack Beam"/>
    <hyperlink ref="B438:C438" location="Sheet1!A582" display="  Snack Beam"/>
    <hyperlink ref="B339:C339" location="Sheet1!A616" display="  Temple"/>
    <hyperlink ref="B358:C358" location="Sheet1!A616" display="  Temple"/>
    <hyperlink ref="B376:C376" location="Sheet1!A616" display="  Temple"/>
    <hyperlink ref="B393:C393" location="Sheet1!A616" display="  Temple"/>
    <hyperlink ref="B428:C428" location="Sheet1!A616" display="  Temple"/>
    <hyperlink ref="B437:C437" location="Sheet1!A616" display="  Temple"/>
    <hyperlink ref="B321:C321" location="Sheet1!A638" display="  Temple Maya"/>
    <hyperlink ref="B359:C359" location="Sheet1!A638" display="  Temple Maya"/>
    <hyperlink ref="B377:C377" location="Sheet1!A638" display="  Temple Maya"/>
    <hyperlink ref="B394:C394" location="Sheet1!A638" display="  Temple Maya"/>
    <hyperlink ref="B406:C406" location="Sheet1!A638" display="  Temple Maya"/>
    <hyperlink ref="B322:C322" location="Sheet1!A657" display="   Mini M"/>
    <hyperlink ref="B340:C340" location="Sheet1!A657" display="   Mini M"/>
    <hyperlink ref="B440:C440" location="Sheet1!A657" display="   Mini M"/>
    <hyperlink ref="B323:C323" location="Sheet1!A768" display="   М"/>
    <hyperlink ref="B341:C341" location="Sheet1!A768" display="   М"/>
    <hyperlink ref="B324:C324" location="Sheet1!A786" display="  Приставка к М "/>
    <hyperlink ref="B342:C342" location="Sheet1!A786" display="  Приставка к М "/>
    <hyperlink ref="B332:C332" location="Sheet1!A512" display="  Giant medusa"/>
    <hyperlink ref="B333:C333" location="Sheet1!A530" display="  Medusa"/>
    <hyperlink ref="B441:C441" location="Sheet1!A504" display="  Dorito Big"/>
    <hyperlink ref="B375:C375" location="Sheet1!A748" display="  Wing"/>
    <hyperlink ref="B378:C378" location="Sheet1!A732" display=" Mini Race"/>
    <hyperlink ref="B379:C379" location="Sheet1!A715" display=" PSP Race"/>
    <hyperlink ref="B435:C435" location="Sheet1!A697" display="  Brick"/>
  </hyperlinks>
  <pageMargins left="0.96875" right="0.25" top="0.54895833333333333" bottom="0.75" header="0.3" footer="0.3"/>
  <pageSetup paperSize="9" scale="62" orientation="portrait" horizontalDpi="4294967292" verticalDpi="4294967292" r:id="rId6"/>
  <headerFooter>
    <oddHeader>&amp;CКаталог надувных конструкций "Форпост" для пейнтбола и лазертага 2013                                                    &amp;P</oddHeader>
    <oddFooter>&amp;Cforpost2012@gmail.com</oddFooter>
  </headerFooter>
  <rowBreaks count="12" manualBreakCount="12">
    <brk id="57" max="9" man="1"/>
    <brk id="113" max="9" man="1"/>
    <brk id="151" max="9" man="1"/>
    <brk id="209" max="9" man="1"/>
    <brk id="270" max="9" man="1"/>
    <brk id="286" max="9" man="1"/>
    <brk id="489" max="9" man="1"/>
    <brk id="545" max="9" man="1"/>
    <brk id="636" max="9" man="1"/>
    <brk id="829" max="9" man="1"/>
    <brk id="901" max="9" man="1"/>
    <brk id="953" max="9" man="1"/>
  </rowBreaks>
  <colBreaks count="1" manualBreakCount="1">
    <brk id="10" max="1048575" man="1"/>
  </colBreaks>
  <drawing r:id="rId7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Sheet1</vt:lpstr>
      <vt:lpstr>Sheet1!Область_печати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Victor Chaban</dc:creator>
  <cp:lastModifiedBy>Forpost1</cp:lastModifiedBy>
  <cp:lastPrinted>2013-12-31T13:25:28Z</cp:lastPrinted>
  <dcterms:created xsi:type="dcterms:W3CDTF">2013-02-21T21:21:46Z</dcterms:created>
  <dcterms:modified xsi:type="dcterms:W3CDTF">2016-03-14T11:12:02Z</dcterms:modified>
</cp:coreProperties>
</file>